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اقرأني" sheetId="1" r:id="rId1"/>
    <sheet name="إعدادات" sheetId="2" r:id="rId2"/>
    <sheet name="بيانات العاملين" sheetId="3" r:id="rId3"/>
    <sheet name="مدخلات الشهر" sheetId="4" r:id="rId4"/>
    <sheet name="مسير المرتبات" sheetId="5" r:id="rId5"/>
    <sheet name="ملخص" sheetId="6" r:id="rId6"/>
  </sheets>
  <calcPr calcId="124519" fullCalcOnLoad="1"/>
</workbook>
</file>

<file path=xl/sharedStrings.xml><?xml version="1.0" encoding="utf-8"?>
<sst xmlns="http://schemas.openxmlformats.org/spreadsheetml/2006/main" count="99" uniqueCount="88">
  <si>
    <t>نموذج مرتبات شهري تفصيلي — منشآت القطاع الخاص في مصر</t>
  </si>
  <si>
    <t>الغرض</t>
  </si>
  <si>
    <t>قالب عملي لحساب مسير المرتبات، قابل للتعديل حسب سياسة المنشأة والبيانات الفعلية.</t>
  </si>
  <si>
    <t>تنبيه قانوني مهم</t>
  </si>
  <si>
    <t>النسب والحدود في ورقة «إعدادات» قيم افتراضية توضيحية وليست اعتماداً قانونياً لعام 2026. راجع آخر قرارات مصلحة الضرائب والهيئة القومية للتأمين الاجتماعي، وأي أحكام خاصة بالنشاط/العقد/المزايا قبل الصرف.</t>
  </si>
  <si>
    <t>التأمينات</t>
  </si>
  <si>
    <t>حساب التأمينات هنا مبسط على الأجر التأميني المسجل × نسبة العامل وصاحب العمل. لا يطبق شرائح أو قواعد استثنائية أو حدوداً تلقائياً إلا بعد ضبط الإعدادات ومراجعة التطبيق القانوني.</t>
  </si>
  <si>
    <t>ضريبة المرتبات</t>
  </si>
  <si>
    <t>تقدير سنوي تصاعدي مبسط على (الأجر الخاضع − حصة العامل التأمينية) × 12، ثم خصم الإعفاء الشخصي السنوي المحدد في الإعدادات. قد تختلف المعالجة الفعلية بحسب الإعفاءات، التسويات، وعناصر الأجر.</t>
  </si>
  <si>
    <t>طريقة الاستخدام</t>
  </si>
  <si>
    <t>1) راجع جميع القيم الصفراء في «إعدادات». 2) أدخل العاملين في «بيانات العاملين». 3) أدخل شهر الاستحقاق والمبالغ/الأيام في «مدخلات الشهر». 4) راجع «مسير المرتبات» ثم «ملخص».</t>
  </si>
  <si>
    <t>مفاتيح الربط</t>
  </si>
  <si>
    <t>استخدم كود موظف فريداً في كل الأوراق. في المدخلات، أدخل إجمالي الاستحقاقات الإضافية الخاضعة وغير الخاضعة كلٌ في عموده، وكذلك الخصومات الأخرى.</t>
  </si>
  <si>
    <t>التحقق</t>
  </si>
  <si>
    <t>الخلايا الزرقاء الفاتحة في المسير محسوبة. راجع المعادلات والخصومات الفردية، وتأكد من مطابقة سجل الحضور والعقود وكشوف البنك.</t>
  </si>
  <si>
    <t>الخصوصية</t>
  </si>
  <si>
    <t>احفظ الملف بصلاحيات محدودة؛ يتضمن بيانات ورواتب شخصية.</t>
  </si>
  <si>
    <t>إعدادات قابلة للتعديل — راجعها قبل الاستخدام</t>
  </si>
  <si>
    <t>البند</t>
  </si>
  <si>
    <t>القيمة</t>
  </si>
  <si>
    <t>ملاحظات</t>
  </si>
  <si>
    <t>نسبة التأمينات - العامل</t>
  </si>
  <si>
    <t>قيمة افتراضية إرشادية؛ تحقق من النسبة الواجبة في تاريخ الاستحقاق.</t>
  </si>
  <si>
    <t>نسبة التأمينات - صاحب العمل</t>
  </si>
  <si>
    <t>قيمة افتراضية إرشادية؛ اضبطها وفق القانون وفئة المنشأة.</t>
  </si>
  <si>
    <t>الحد الأدنى للأجر التأميني الشهري</t>
  </si>
  <si>
    <t>أدخل الحد الرسمي الساري للسنة محل الحساب؛ صفر يعني عدم تطبيق حد تلقائي.</t>
  </si>
  <si>
    <t>الحد الأقصى للأجر التأميني الشهري</t>
  </si>
  <si>
    <t>الإعفاء الشخصي السنوي للضريبة</t>
  </si>
  <si>
    <t>قيمة افتراضية تحتاج مراجعة. أدخل الإعفاء السنوي الساري.</t>
  </si>
  <si>
    <t>معامل سنونة الضريبة</t>
  </si>
  <si>
    <t>عدد أشهر السنة المستخدم للتقدير السنوي.</t>
  </si>
  <si>
    <t>تاريخ بداية الفترة</t>
  </si>
  <si>
    <t>عدّل حسب شهر المسير.</t>
  </si>
  <si>
    <t>شرائح الدخل السنوي الخاضع</t>
  </si>
  <si>
    <t>من (شامل)</t>
  </si>
  <si>
    <t>إلى (غير شامل) / حد أعلى</t>
  </si>
  <si>
    <t>النسبة</t>
  </si>
  <si>
    <t>شريحة 1</t>
  </si>
  <si>
    <t>شريحة 2</t>
  </si>
  <si>
    <t>شريحة 3</t>
  </si>
  <si>
    <t>شريحة 4</t>
  </si>
  <si>
    <t>شريحة 5</t>
  </si>
  <si>
    <t>شريحة 6</t>
  </si>
  <si>
    <t>الشرائح أعلاه افتراضية توضيحية فقط وليست تأكيداً للشرائح الضريبية النافذة في 2026. استبدل الحدود والنسب وفق التشريع الساري قبل الاعتماد.</t>
  </si>
  <si>
    <t>كود الموظف</t>
  </si>
  <si>
    <t>الاسم</t>
  </si>
  <si>
    <t>الرقم القومي/معرّف داخلي</t>
  </si>
  <si>
    <t>الإدارة</t>
  </si>
  <si>
    <t>الوظيفة</t>
  </si>
  <si>
    <t>تاريخ التعيين</t>
  </si>
  <si>
    <t>الحالة</t>
  </si>
  <si>
    <t>الراتب الأساسي الشهري</t>
  </si>
  <si>
    <t>الأجر التأميني الشهري</t>
  </si>
  <si>
    <t>رقم حساب/وسيلة دفع (اختياري)</t>
  </si>
  <si>
    <t>الشهر (تاريخ أول الشهر)</t>
  </si>
  <si>
    <t>أيام مستحقة</t>
  </si>
  <si>
    <t>أيام غياب غير مدفوعة</t>
  </si>
  <si>
    <t>إضافي خاضع للضريبة</t>
  </si>
  <si>
    <t>بدلات/حوافز خاضعة</t>
  </si>
  <si>
    <t>استحقاقات غير خاضعة*</t>
  </si>
  <si>
    <t>خصومات أخرى</t>
  </si>
  <si>
    <t>سلف مستردة</t>
  </si>
  <si>
    <t>جزاءات/غياب إضافي</t>
  </si>
  <si>
    <t>الراتب الأساسي</t>
  </si>
  <si>
    <t>أجر أيام مستحقة</t>
  </si>
  <si>
    <t>إضافي خاضع</t>
  </si>
  <si>
    <t>غير خاضع*</t>
  </si>
  <si>
    <t>إجمالي خاضع للضريبة</t>
  </si>
  <si>
    <t>الأجر التأميني المحتسب</t>
  </si>
  <si>
    <t>تأمينات العامل</t>
  </si>
  <si>
    <t>ضريبة دخل تقديرية</t>
  </si>
  <si>
    <t>سلف</t>
  </si>
  <si>
    <t>جزاءات/غياب</t>
  </si>
  <si>
    <t>إجمالي الاستقطاعات</t>
  </si>
  <si>
    <t>صافي المستحق</t>
  </si>
  <si>
    <t>تأمينات صاحب العمل</t>
  </si>
  <si>
    <t>إجمالي تكلفة صاحب العمل</t>
  </si>
  <si>
    <t>ملخص المسير الشهري</t>
  </si>
  <si>
    <t>المؤشر</t>
  </si>
  <si>
    <t>عدد العاملين المدخلين</t>
  </si>
  <si>
    <t>إجمالي الاستحقاقات الخاضعة</t>
  </si>
  <si>
    <t>إجمالي الاستحقاقات غير الخاضعة*</t>
  </si>
  <si>
    <t>إجمالي تأمينات العاملين</t>
  </si>
  <si>
    <t>إجمالي ضريبة الدخل التقديرية</t>
  </si>
  <si>
    <t>صافي المرتبات المستحق</t>
  </si>
  <si>
    <t>حصة صاحب العمل التأمينية</t>
  </si>
  <si>
    <t>* تصنيف أي عنصر كخاضع أو غير خاضع للأجر/الضريبة يجب أن يستند إلى طبيعته واللوائح والقانون الساري؛ لا تعتمد التصنيف الافتراضي دون مراجعة.</t>
  </si>
</sst>
</file>

<file path=xl/styles.xml><?xml version="1.0" encoding="utf-8"?>
<styleSheet xmlns="http://schemas.openxmlformats.org/spreadsheetml/2006/main">
  <numFmts count="3">
    <numFmt numFmtId="164" formatCode="0.00%"/>
    <numFmt numFmtId="165" formatCode="dd/mm/yyyy"/>
    <numFmt numFmtId="166" formatCode="#,##0.00;[Red](#,##0.00);-"/>
  </numFmts>
  <fonts count="6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1"/>
      <color rgb="FF17365D"/>
      <name val="Calibri"/>
      <family val="2"/>
      <scheme val="minor"/>
    </font>
    <font>
      <i/>
      <sz val="11"/>
      <color rgb="FF666666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2F8FC"/>
        <bgColor indexed="64"/>
      </patternFill>
    </fill>
    <fill>
      <patternFill patternType="solid">
        <fgColor rgb="FFE2F0D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wrapText="1"/>
    </xf>
    <xf numFmtId="0" fontId="3" fillId="0" borderId="0" xfId="0" applyFont="1" applyAlignment="1">
      <alignment vertical="top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5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165" fontId="0" fillId="5" borderId="1" xfId="0" applyNumberFormat="1" applyFill="1" applyBorder="1"/>
    <xf numFmtId="166" fontId="0" fillId="6" borderId="1" xfId="0" applyNumberFormat="1" applyFill="1" applyBorder="1"/>
    <xf numFmtId="166" fontId="0" fillId="0" borderId="1" xfId="0" applyNumberFormat="1" applyBorder="1"/>
    <xf numFmtId="166" fontId="5" fillId="7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Employees" displayName="Employees" ref="A1:J501" totalsRowShown="0">
  <autoFilter ref="A1:J501"/>
  <tableColumns count="10">
    <tableColumn id="1" name="كود الموظف"/>
    <tableColumn id="2" name="الاسم"/>
    <tableColumn id="3" name="الرقم القومي/معرّف داخلي"/>
    <tableColumn id="4" name="الإدارة"/>
    <tableColumn id="5" name="الوظيفة"/>
    <tableColumn id="6" name="تاريخ التعيين"/>
    <tableColumn id="7" name="الحالة"/>
    <tableColumn id="8" name="الراتب الأساسي الشهري"/>
    <tableColumn id="9" name="الأجر التأميني الشهري"/>
    <tableColumn id="10" name="رقم حساب/وسيلة دفع (اختياري)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MonthlyInputs" displayName="MonthlyInputs" ref="A1:K501" totalsRowShown="0">
  <autoFilter ref="A1:K501"/>
  <tableColumns count="11">
    <tableColumn id="1" name="كود الموظف"/>
    <tableColumn id="2" name="الشهر (تاريخ أول الشهر)"/>
    <tableColumn id="3" name="أيام مستحقة"/>
    <tableColumn id="4" name="أيام غياب غير مدفوعة"/>
    <tableColumn id="5" name="إضافي خاضع للضريبة"/>
    <tableColumn id="6" name="بدلات/حوافز خاضعة"/>
    <tableColumn id="7" name="استحقاقات غير خاضعة*"/>
    <tableColumn id="8" name="خصومات أخرى"/>
    <tableColumn id="9" name="سلف مستردة"/>
    <tableColumn id="10" name="جزاءات/غياب إضافي"/>
    <tableColumn id="11" name="ملاحظات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id="3" name="Payroll" displayName="Payroll" ref="A1:S501" totalsRowShown="0">
  <autoFilter ref="A1:S501"/>
  <tableColumns count="19">
    <tableColumn id="1" name="كود الموظف"/>
    <tableColumn id="2" name="الاسم"/>
    <tableColumn id="3" name="الإدارة"/>
    <tableColumn id="4" name="الراتب الأساسي"/>
    <tableColumn id="5" name="أجر أيام مستحقة"/>
    <tableColumn id="6" name="إضافي خاضع"/>
    <tableColumn id="7" name="بدلات/حوافز خاضعة"/>
    <tableColumn id="8" name="غير خاضع*"/>
    <tableColumn id="9" name="إجمالي خاضع للضريبة"/>
    <tableColumn id="10" name="الأجر التأميني المحتسب"/>
    <tableColumn id="11" name="تأمينات العامل"/>
    <tableColumn id="12" name="ضريبة دخل تقديرية"/>
    <tableColumn id="13" name="خصومات أخرى"/>
    <tableColumn id="14" name="سلف"/>
    <tableColumn id="15" name="جزاءات/غياب"/>
    <tableColumn id="16" name="إجمالي الاستقطاعات"/>
    <tableColumn id="17" name="صافي المستحق"/>
    <tableColumn id="18" name="تأمينات صاحب العمل"/>
    <tableColumn id="19" name="إجمالي تكلفة صاحب العمل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rightToLeft="1" tabSelected="1" workbookViewId="0"/>
  </sheetViews>
  <sheetFormatPr defaultRowHeight="20" customHeight="1"/>
  <cols>
    <col min="1" max="1" width="28.7109375" customWidth="1"/>
    <col min="2" max="2" width="100.7109375" customWidth="1"/>
  </cols>
  <sheetData>
    <row r="1" spans="1:2" ht="30" customHeight="1">
      <c r="A1" s="1" t="s">
        <v>0</v>
      </c>
      <c r="B1" s="1"/>
    </row>
    <row r="2" spans="1:2" ht="38" customHeight="1">
      <c r="A2" s="2" t="s">
        <v>1</v>
      </c>
      <c r="B2" s="3" t="s">
        <v>2</v>
      </c>
    </row>
    <row r="3" spans="1:2" ht="38" customHeight="1">
      <c r="A3" s="2" t="s">
        <v>3</v>
      </c>
      <c r="B3" s="3" t="s">
        <v>4</v>
      </c>
    </row>
    <row r="4" spans="1:2" ht="38" customHeight="1">
      <c r="A4" s="2" t="s">
        <v>5</v>
      </c>
      <c r="B4" s="3" t="s">
        <v>6</v>
      </c>
    </row>
    <row r="5" spans="1:2" ht="38" customHeight="1">
      <c r="A5" s="2" t="s">
        <v>7</v>
      </c>
      <c r="B5" s="3" t="s">
        <v>8</v>
      </c>
    </row>
    <row r="6" spans="1:2" ht="38" customHeight="1">
      <c r="A6" s="2" t="s">
        <v>9</v>
      </c>
      <c r="B6" s="3" t="s">
        <v>10</v>
      </c>
    </row>
    <row r="7" spans="1:2" ht="38" customHeight="1">
      <c r="A7" s="2" t="s">
        <v>11</v>
      </c>
      <c r="B7" s="3" t="s">
        <v>12</v>
      </c>
    </row>
    <row r="8" spans="1:2" ht="38" customHeight="1">
      <c r="A8" s="2" t="s">
        <v>13</v>
      </c>
      <c r="B8" s="3" t="s">
        <v>14</v>
      </c>
    </row>
    <row r="9" spans="1:2" ht="38" customHeight="1">
      <c r="A9" s="2" t="s">
        <v>15</v>
      </c>
      <c r="B9" s="3" t="s">
        <v>16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1"/>
  <sheetViews>
    <sheetView rightToLeft="1" workbookViewId="0"/>
  </sheetViews>
  <sheetFormatPr defaultRowHeight="20" customHeight="1"/>
  <cols>
    <col min="1" max="1" width="35.7109375" customWidth="1"/>
    <col min="2" max="2" width="18.7109375" customWidth="1"/>
    <col min="3" max="3" width="68.7109375" customWidth="1"/>
    <col min="4" max="4" width="16.7109375" customWidth="1"/>
  </cols>
  <sheetData>
    <row r="1" spans="1:4" ht="20" customHeight="1">
      <c r="A1" s="1" t="s">
        <v>17</v>
      </c>
      <c r="B1" s="1"/>
      <c r="C1" s="1"/>
    </row>
    <row r="3" spans="1:4" ht="20" customHeight="1">
      <c r="A3" s="4" t="s">
        <v>18</v>
      </c>
      <c r="B3" s="4" t="s">
        <v>19</v>
      </c>
      <c r="C3" s="4" t="s">
        <v>20</v>
      </c>
    </row>
    <row r="4" spans="1:4" ht="20" customHeight="1">
      <c r="A4" s="5" t="s">
        <v>21</v>
      </c>
      <c r="B4" s="6">
        <v>0.11</v>
      </c>
      <c r="C4" s="3" t="s">
        <v>22</v>
      </c>
    </row>
    <row r="5" spans="1:4" ht="20" customHeight="1">
      <c r="A5" s="5" t="s">
        <v>23</v>
      </c>
      <c r="B5" s="6">
        <v>0.1875</v>
      </c>
      <c r="C5" s="3" t="s">
        <v>24</v>
      </c>
    </row>
    <row r="6" spans="1:4" ht="20" customHeight="1">
      <c r="A6" s="5" t="s">
        <v>25</v>
      </c>
      <c r="B6" s="7">
        <v>0</v>
      </c>
      <c r="C6" s="3" t="s">
        <v>26</v>
      </c>
    </row>
    <row r="7" spans="1:4" ht="20" customHeight="1">
      <c r="A7" s="5" t="s">
        <v>27</v>
      </c>
      <c r="B7" s="7">
        <v>0</v>
      </c>
      <c r="C7" s="3" t="s">
        <v>26</v>
      </c>
    </row>
    <row r="8" spans="1:4" ht="20" customHeight="1">
      <c r="A8" s="5" t="s">
        <v>28</v>
      </c>
      <c r="B8" s="7">
        <v>20000</v>
      </c>
      <c r="C8" s="3" t="s">
        <v>29</v>
      </c>
    </row>
    <row r="9" spans="1:4" ht="20" customHeight="1">
      <c r="A9" s="5" t="s">
        <v>30</v>
      </c>
      <c r="B9" s="7">
        <v>12</v>
      </c>
      <c r="C9" s="3" t="s">
        <v>31</v>
      </c>
    </row>
    <row r="10" spans="1:4" ht="20" customHeight="1">
      <c r="A10" s="5" t="s">
        <v>32</v>
      </c>
      <c r="B10" s="8">
        <v>46266</v>
      </c>
      <c r="C10" s="3" t="s">
        <v>33</v>
      </c>
    </row>
    <row r="12" spans="1:4" ht="20" customHeight="1">
      <c r="A12" s="4" t="s">
        <v>34</v>
      </c>
      <c r="B12" s="4" t="s">
        <v>35</v>
      </c>
      <c r="C12" s="4" t="s">
        <v>36</v>
      </c>
      <c r="D12" s="4" t="s">
        <v>37</v>
      </c>
    </row>
    <row r="13" spans="1:4" ht="20" customHeight="1">
      <c r="A13" s="5" t="s">
        <v>38</v>
      </c>
      <c r="B13" s="7">
        <v>0</v>
      </c>
      <c r="C13" s="7">
        <v>40000</v>
      </c>
      <c r="D13" s="6">
        <v>0</v>
      </c>
    </row>
    <row r="14" spans="1:4" ht="20" customHeight="1">
      <c r="A14" s="5" t="s">
        <v>39</v>
      </c>
      <c r="B14" s="7">
        <v>40000</v>
      </c>
      <c r="C14" s="7">
        <v>55000</v>
      </c>
      <c r="D14" s="6">
        <v>0.1</v>
      </c>
    </row>
    <row r="15" spans="1:4" ht="20" customHeight="1">
      <c r="A15" s="5" t="s">
        <v>40</v>
      </c>
      <c r="B15" s="7">
        <v>55000</v>
      </c>
      <c r="C15" s="7">
        <v>70000</v>
      </c>
      <c r="D15" s="6">
        <v>0.15</v>
      </c>
    </row>
    <row r="16" spans="1:4" ht="20" customHeight="1">
      <c r="A16" s="5" t="s">
        <v>41</v>
      </c>
      <c r="B16" s="7">
        <v>70000</v>
      </c>
      <c r="C16" s="7">
        <v>200000</v>
      </c>
      <c r="D16" s="6">
        <v>0.2</v>
      </c>
    </row>
    <row r="17" spans="1:4" ht="20" customHeight="1">
      <c r="A17" s="5" t="s">
        <v>42</v>
      </c>
      <c r="B17" s="7">
        <v>200000</v>
      </c>
      <c r="C17" s="7">
        <v>400000</v>
      </c>
      <c r="D17" s="6">
        <v>0.225</v>
      </c>
    </row>
    <row r="18" spans="1:4" ht="20" customHeight="1">
      <c r="A18" s="5" t="s">
        <v>43</v>
      </c>
      <c r="B18" s="7">
        <v>400000</v>
      </c>
      <c r="C18" s="7">
        <v>1000000000</v>
      </c>
      <c r="D18" s="6">
        <v>0.25</v>
      </c>
    </row>
    <row r="20" spans="1:4" ht="20" customHeight="1">
      <c r="A20" s="3" t="s">
        <v>44</v>
      </c>
      <c r="B20" s="3"/>
      <c r="C20" s="3"/>
      <c r="D20" s="3"/>
    </row>
    <row r="21" spans="1:4" ht="20" customHeight="1">
      <c r="A21" s="3"/>
      <c r="B21" s="3"/>
      <c r="C21" s="3"/>
      <c r="D21" s="3"/>
    </row>
  </sheetData>
  <mergeCells count="2">
    <mergeCell ref="A1:C1"/>
    <mergeCell ref="A20:D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"/>
  <sheetViews>
    <sheetView rightToLeft="1" workbookViewId="0">
      <pane ySplit="1" topLeftCell="A2" activePane="bottomLeft" state="frozen"/>
      <selection pane="bottomLeft"/>
    </sheetView>
  </sheetViews>
  <sheetFormatPr defaultRowHeight="20" customHeight="1"/>
  <cols>
    <col min="1" max="1" width="15.7109375" customWidth="1"/>
    <col min="2" max="3" width="24.7109375" customWidth="1"/>
    <col min="4" max="5" width="20.7109375" customWidth="1"/>
    <col min="6" max="6" width="15.7109375" customWidth="1"/>
    <col min="7" max="7" width="14.7109375" customWidth="1"/>
    <col min="8" max="9" width="20.7109375" customWidth="1"/>
    <col min="10" max="10" width="30.7109375" customWidth="1"/>
  </cols>
  <sheetData>
    <row r="1" spans="1:10" ht="44" customHeight="1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54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K1"/>
  <sheetViews>
    <sheetView rightToLeft="1" workbookViewId="0">
      <pane ySplit="1" topLeftCell="A2" activePane="bottomLeft" state="frozen"/>
      <selection pane="bottomLeft"/>
    </sheetView>
  </sheetViews>
  <sheetFormatPr defaultRowHeight="20" customHeight="1"/>
  <cols>
    <col min="1" max="1" width="15.7109375" customWidth="1"/>
    <col min="2" max="2" width="18.7109375" style="8" customWidth="1"/>
    <col min="3" max="10" width="20.7109375" customWidth="1"/>
    <col min="11" max="11" width="32.7109375" customWidth="1"/>
  </cols>
  <sheetData>
    <row r="1" spans="1:11" ht="44" customHeight="1">
      <c r="A1" t="s">
        <v>45</v>
      </c>
      <c r="B1" s="8" t="s">
        <v>55</v>
      </c>
      <c r="C1" t="s">
        <v>56</v>
      </c>
      <c r="D1" t="s">
        <v>57</v>
      </c>
      <c r="E1" t="s">
        <v>58</v>
      </c>
      <c r="F1" t="s">
        <v>59</v>
      </c>
      <c r="G1" t="s">
        <v>60</v>
      </c>
      <c r="H1" t="s">
        <v>61</v>
      </c>
      <c r="I1" t="s">
        <v>62</v>
      </c>
      <c r="J1" t="s">
        <v>63</v>
      </c>
      <c r="K1" t="s">
        <v>20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S501"/>
  <sheetViews>
    <sheetView rightToLeft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20" customHeight="1"/>
  <cols>
    <col min="1" max="1" width="15.7109375" customWidth="1"/>
    <col min="2" max="2" width="23.7109375" customWidth="1"/>
    <col min="3" max="19" width="18.7109375" customWidth="1"/>
  </cols>
  <sheetData>
    <row r="1" spans="1:19" ht="44" customHeight="1">
      <c r="A1" t="s">
        <v>45</v>
      </c>
      <c r="B1" t="s">
        <v>46</v>
      </c>
      <c r="C1" t="s">
        <v>48</v>
      </c>
      <c r="D1" t="s">
        <v>64</v>
      </c>
      <c r="E1" t="s">
        <v>65</v>
      </c>
      <c r="F1" t="s">
        <v>66</v>
      </c>
      <c r="G1" t="s">
        <v>59</v>
      </c>
      <c r="H1" t="s">
        <v>67</v>
      </c>
      <c r="I1" t="s">
        <v>68</v>
      </c>
      <c r="J1" t="s">
        <v>69</v>
      </c>
      <c r="K1" t="s">
        <v>70</v>
      </c>
      <c r="L1" t="s">
        <v>71</v>
      </c>
      <c r="M1" t="s">
        <v>61</v>
      </c>
      <c r="N1" t="s">
        <v>72</v>
      </c>
      <c r="O1" t="s">
        <v>73</v>
      </c>
      <c r="P1" t="s">
        <v>74</v>
      </c>
      <c r="Q1" t="s">
        <v>75</v>
      </c>
      <c r="R1" t="s">
        <v>76</v>
      </c>
      <c r="S1" t="s">
        <v>77</v>
      </c>
    </row>
    <row r="2" spans="1:19" ht="20" customHeight="1">
      <c r="A2" s="5">
        <f>IF('بيانات العاملين'!A2="","",'بيانات العاملين'!A2)</f>
        <v>0</v>
      </c>
      <c r="B2" s="5">
        <f>IF(A2="","",IFERROR(VLOOKUP(A2,'بيانات العاملين'!$A$2:$J$501,2,FALSE),""))</f>
        <v>0</v>
      </c>
      <c r="C2" s="5">
        <f>IF(A2="","",IFERROR(VLOOKUP(A2,'بيانات العاملين'!$A$2:$J$501,4,FALSE),""))</f>
        <v>0</v>
      </c>
      <c r="D2" s="9">
        <f>IF(A2="","",IFERROR(VLOOKUP(A2,'بيانات العاملين'!$A$2:$J$501,8,FALSE),0))</f>
        <v>0</v>
      </c>
      <c r="E2" s="9">
        <f>IF(A2="","",MAX(0,D2*IFERROR(VLOOKUP(A2,'مدخلات الشهر'!$A$2:$K$501,3,FALSE),0)/(IFERROR(VLOOKUP(A2,'مدخلات الشهر'!$A$2:$K$501,3,FALSE),0)+IFERROR(VLOOKUP(A2,'مدخلات الشهر'!$A$2:$K$501,4,FALSE),0),1)))</f>
        <v>0</v>
      </c>
      <c r="F2" s="9">
        <f>IF(A2="","",IFERROR(VLOOKUP(A2,'مدخلات الشهر'!$A$2:$K$501,5,FALSE),0))</f>
        <v>0</v>
      </c>
      <c r="G2" s="9">
        <f>IF(A2="","",IFERROR(VLOOKUP(A2,'مدخلات الشهر'!$A$2:$K$501,6,FALSE),0))</f>
        <v>0</v>
      </c>
      <c r="H2" s="9">
        <f>IF(A2="","",IFERROR(VLOOKUP(A2,'مدخلات الشهر'!$A$2:$K$501,7,FALSE),0))</f>
        <v>0</v>
      </c>
      <c r="I2" s="9">
        <f>IF(A2="","",E2+F2+G2)</f>
        <v>0</v>
      </c>
      <c r="J2" s="9">
        <f>IF(A2="","",IFERROR(VLOOKUP(A2,'بيانات العاملين'!$A$2:$J$501,9,FALSE),0))</f>
        <v>0</v>
      </c>
      <c r="K2" s="9">
        <f>IF(A2="","",J2*'إعدادات'!$B$4)</f>
        <v>0</v>
      </c>
      <c r="L2" s="9">
        <f>IF(A2="","",SUM(MAX(0,MIN(MAX(0,(I2-K2)*'إعدادات'!$B$9-'إعدادات'!$B$8),'إعدادات'!$C$13)-'إعدادات'!$B$13)*'إعدادات'!$D$13,MAX(0,MIN(MAX(0,(I2-K2)*'إعدادات'!$B$9-'إعدادات'!$B$8),'إعدادات'!$C$14)-'إعدادات'!$B$14)*'إعدادات'!$D$14,MAX(0,MIN(MAX(0,(I2-K2)*'إعدادات'!$B$9-'إعدادات'!$B$8),'إعدادات'!$C$15)-'إعدادات'!$B$15)*'إعدادات'!$D$15,MAX(0,MIN(MAX(0,(I2-K2)*'إعدادات'!$B$9-'إعدادات'!$B$8),'إعدادات'!$C$16)-'إعدادات'!$B$16)*'إعدادات'!$D$16,MAX(0,MIN(MAX(0,(I2-K2)*'إعدادات'!$B$9-'إعدادات'!$B$8),'إعدادات'!$C$17)-'إعدادات'!$B$17)*'إعدادات'!$D$17,MAX(0,MIN(MAX(0,(I2-K2)*'إعدادات'!$B$9-'إعدادات'!$B$8),'إعدادات'!$C$18)-'إعدادات'!$B$18)*'إعدادات'!$D$18)/'إعدادات'!$B$9)</f>
        <v>0</v>
      </c>
      <c r="M2" s="9">
        <f>IF(A2="","",IFERROR(VLOOKUP(A2,'مدخلات الشهر'!$A$2:$K$501,8,FALSE),0))</f>
        <v>0</v>
      </c>
      <c r="N2" s="9">
        <f>IF(A2="","",IFERROR(VLOOKUP(A2,'مدخلات الشهر'!$A$2:$K$501,9,FALSE),0))</f>
        <v>0</v>
      </c>
      <c r="O2" s="9">
        <f>IF(A2="","",IFERROR(VLOOKUP(A2,'مدخلات الشهر'!$A$2:$K$501,10,FALSE),0))</f>
        <v>0</v>
      </c>
      <c r="P2" s="9">
        <f>IF(A2="","",SUM(K2:L2,M2:O2))</f>
        <v>0</v>
      </c>
      <c r="Q2" s="9">
        <f>IF(A2="","",E2+F2+G2+H2-P2)</f>
        <v>0</v>
      </c>
      <c r="R2" s="9">
        <f>IF(A2="","",J2*'إعدادات'!$B$5)</f>
        <v>0</v>
      </c>
      <c r="S2" s="9">
        <f>IF(A2="","",Q2+R2)</f>
        <v>0</v>
      </c>
    </row>
    <row r="3" spans="1:19" ht="20" customHeight="1">
      <c r="A3" s="5">
        <f>IF('بيانات العاملين'!A3="","",'بيانات العاملين'!A3)</f>
        <v>0</v>
      </c>
      <c r="B3" s="5">
        <f>IF(A3="","",IFERROR(VLOOKUP(A3,'بيانات العاملين'!$A$2:$J$501,2,FALSE),""))</f>
        <v>0</v>
      </c>
      <c r="C3" s="5">
        <f>IF(A3="","",IFERROR(VLOOKUP(A3,'بيانات العاملين'!$A$2:$J$501,4,FALSE),""))</f>
        <v>0</v>
      </c>
      <c r="D3" s="9">
        <f>IF(A3="","",IFERROR(VLOOKUP(A3,'بيانات العاملين'!$A$2:$J$501,8,FALSE),0))</f>
        <v>0</v>
      </c>
      <c r="E3" s="9">
        <f>IF(A3="","",MAX(0,D3*IFERROR(VLOOKUP(A3,'مدخلات الشهر'!$A$2:$K$501,3,FALSE),0)/(IFERROR(VLOOKUP(A3,'مدخلات الشهر'!$A$2:$K$501,3,FALSE),0)+IFERROR(VLOOKUP(A3,'مدخلات الشهر'!$A$2:$K$501,4,FALSE),0),1)))</f>
        <v>0</v>
      </c>
      <c r="F3" s="9">
        <f>IF(A3="","",IFERROR(VLOOKUP(A3,'مدخلات الشهر'!$A$2:$K$501,5,FALSE),0))</f>
        <v>0</v>
      </c>
      <c r="G3" s="9">
        <f>IF(A3="","",IFERROR(VLOOKUP(A3,'مدخلات الشهر'!$A$2:$K$501,6,FALSE),0))</f>
        <v>0</v>
      </c>
      <c r="H3" s="9">
        <f>IF(A3="","",IFERROR(VLOOKUP(A3,'مدخلات الشهر'!$A$2:$K$501,7,FALSE),0))</f>
        <v>0</v>
      </c>
      <c r="I3" s="9">
        <f>IF(A3="","",E3+F3+G3)</f>
        <v>0</v>
      </c>
      <c r="J3" s="9">
        <f>IF(A3="","",IFERROR(VLOOKUP(A3,'بيانات العاملين'!$A$2:$J$501,9,FALSE),0))</f>
        <v>0</v>
      </c>
      <c r="K3" s="9">
        <f>IF(A3="","",J3*'إعدادات'!$B$4)</f>
        <v>0</v>
      </c>
      <c r="L3" s="9">
        <f>IF(A3="","",SUM(MAX(0,MIN(MAX(0,(I3-K3)*'إعدادات'!$B$9-'إعدادات'!$B$8),'إعدادات'!$C$13)-'إعدادات'!$B$13)*'إعدادات'!$D$13,MAX(0,MIN(MAX(0,(I3-K3)*'إعدادات'!$B$9-'إعدادات'!$B$8),'إعدادات'!$C$14)-'إعدادات'!$B$14)*'إعدادات'!$D$14,MAX(0,MIN(MAX(0,(I3-K3)*'إعدادات'!$B$9-'إعدادات'!$B$8),'إعدادات'!$C$15)-'إعدادات'!$B$15)*'إعدادات'!$D$15,MAX(0,MIN(MAX(0,(I3-K3)*'إعدادات'!$B$9-'إعدادات'!$B$8),'إعدادات'!$C$16)-'إعدادات'!$B$16)*'إعدادات'!$D$16,MAX(0,MIN(MAX(0,(I3-K3)*'إعدادات'!$B$9-'إعدادات'!$B$8),'إعدادات'!$C$17)-'إعدادات'!$B$17)*'إعدادات'!$D$17,MAX(0,MIN(MAX(0,(I3-K3)*'إعدادات'!$B$9-'إعدادات'!$B$8),'إعدادات'!$C$18)-'إعدادات'!$B$18)*'إعدادات'!$D$18)/'إعدادات'!$B$9)</f>
        <v>0</v>
      </c>
      <c r="M3" s="9">
        <f>IF(A3="","",IFERROR(VLOOKUP(A3,'مدخلات الشهر'!$A$2:$K$501,8,FALSE),0))</f>
        <v>0</v>
      </c>
      <c r="N3" s="9">
        <f>IF(A3="","",IFERROR(VLOOKUP(A3,'مدخلات الشهر'!$A$2:$K$501,9,FALSE),0))</f>
        <v>0</v>
      </c>
      <c r="O3" s="9">
        <f>IF(A3="","",IFERROR(VLOOKUP(A3,'مدخلات الشهر'!$A$2:$K$501,10,FALSE),0))</f>
        <v>0</v>
      </c>
      <c r="P3" s="9">
        <f>IF(A3="","",SUM(K3:L3,M3:O3))</f>
        <v>0</v>
      </c>
      <c r="Q3" s="9">
        <f>IF(A3="","",E3+F3+G3+H3-P3)</f>
        <v>0</v>
      </c>
      <c r="R3" s="9">
        <f>IF(A3="","",J3*'إعدادات'!$B$5)</f>
        <v>0</v>
      </c>
      <c r="S3" s="9">
        <f>IF(A3="","",Q3+R3)</f>
        <v>0</v>
      </c>
    </row>
    <row r="4" spans="1:19" ht="20" customHeight="1">
      <c r="A4" s="5">
        <f>IF('بيانات العاملين'!A4="","",'بيانات العاملين'!A4)</f>
        <v>0</v>
      </c>
      <c r="B4" s="5">
        <f>IF(A4="","",IFERROR(VLOOKUP(A4,'بيانات العاملين'!$A$2:$J$501,2,FALSE),""))</f>
        <v>0</v>
      </c>
      <c r="C4" s="5">
        <f>IF(A4="","",IFERROR(VLOOKUP(A4,'بيانات العاملين'!$A$2:$J$501,4,FALSE),""))</f>
        <v>0</v>
      </c>
      <c r="D4" s="9">
        <f>IF(A4="","",IFERROR(VLOOKUP(A4,'بيانات العاملين'!$A$2:$J$501,8,FALSE),0))</f>
        <v>0</v>
      </c>
      <c r="E4" s="9">
        <f>IF(A4="","",MAX(0,D4*IFERROR(VLOOKUP(A4,'مدخلات الشهر'!$A$2:$K$501,3,FALSE),0)/(IFERROR(VLOOKUP(A4,'مدخلات الشهر'!$A$2:$K$501,3,FALSE),0)+IFERROR(VLOOKUP(A4,'مدخلات الشهر'!$A$2:$K$501,4,FALSE),0),1)))</f>
        <v>0</v>
      </c>
      <c r="F4" s="9">
        <f>IF(A4="","",IFERROR(VLOOKUP(A4,'مدخلات الشهر'!$A$2:$K$501,5,FALSE),0))</f>
        <v>0</v>
      </c>
      <c r="G4" s="9">
        <f>IF(A4="","",IFERROR(VLOOKUP(A4,'مدخلات الشهر'!$A$2:$K$501,6,FALSE),0))</f>
        <v>0</v>
      </c>
      <c r="H4" s="9">
        <f>IF(A4="","",IFERROR(VLOOKUP(A4,'مدخلات الشهر'!$A$2:$K$501,7,FALSE),0))</f>
        <v>0</v>
      </c>
      <c r="I4" s="9">
        <f>IF(A4="","",E4+F4+G4)</f>
        <v>0</v>
      </c>
      <c r="J4" s="9">
        <f>IF(A4="","",IFERROR(VLOOKUP(A4,'بيانات العاملين'!$A$2:$J$501,9,FALSE),0))</f>
        <v>0</v>
      </c>
      <c r="K4" s="9">
        <f>IF(A4="","",J4*'إعدادات'!$B$4)</f>
        <v>0</v>
      </c>
      <c r="L4" s="9">
        <f>IF(A4="","",SUM(MAX(0,MIN(MAX(0,(I4-K4)*'إعدادات'!$B$9-'إعدادات'!$B$8),'إعدادات'!$C$13)-'إعدادات'!$B$13)*'إعدادات'!$D$13,MAX(0,MIN(MAX(0,(I4-K4)*'إعدادات'!$B$9-'إعدادات'!$B$8),'إعدادات'!$C$14)-'إعدادات'!$B$14)*'إعدادات'!$D$14,MAX(0,MIN(MAX(0,(I4-K4)*'إعدادات'!$B$9-'إعدادات'!$B$8),'إعدادات'!$C$15)-'إعدادات'!$B$15)*'إعدادات'!$D$15,MAX(0,MIN(MAX(0,(I4-K4)*'إعدادات'!$B$9-'إعدادات'!$B$8),'إعدادات'!$C$16)-'إعدادات'!$B$16)*'إعدادات'!$D$16,MAX(0,MIN(MAX(0,(I4-K4)*'إعدادات'!$B$9-'إعدادات'!$B$8),'إعدادات'!$C$17)-'إعدادات'!$B$17)*'إعدادات'!$D$17,MAX(0,MIN(MAX(0,(I4-K4)*'إعدادات'!$B$9-'إعدادات'!$B$8),'إعدادات'!$C$18)-'إعدادات'!$B$18)*'إعدادات'!$D$18)/'إعدادات'!$B$9)</f>
        <v>0</v>
      </c>
      <c r="M4" s="9">
        <f>IF(A4="","",IFERROR(VLOOKUP(A4,'مدخلات الشهر'!$A$2:$K$501,8,FALSE),0))</f>
        <v>0</v>
      </c>
      <c r="N4" s="9">
        <f>IF(A4="","",IFERROR(VLOOKUP(A4,'مدخلات الشهر'!$A$2:$K$501,9,FALSE),0))</f>
        <v>0</v>
      </c>
      <c r="O4" s="9">
        <f>IF(A4="","",IFERROR(VLOOKUP(A4,'مدخلات الشهر'!$A$2:$K$501,10,FALSE),0))</f>
        <v>0</v>
      </c>
      <c r="P4" s="9">
        <f>IF(A4="","",SUM(K4:L4,M4:O4))</f>
        <v>0</v>
      </c>
      <c r="Q4" s="9">
        <f>IF(A4="","",E4+F4+G4+H4-P4)</f>
        <v>0</v>
      </c>
      <c r="R4" s="9">
        <f>IF(A4="","",J4*'إعدادات'!$B$5)</f>
        <v>0</v>
      </c>
      <c r="S4" s="9">
        <f>IF(A4="","",Q4+R4)</f>
        <v>0</v>
      </c>
    </row>
    <row r="5" spans="1:19" ht="20" customHeight="1">
      <c r="A5" s="5">
        <f>IF('بيانات العاملين'!A5="","",'بيانات العاملين'!A5)</f>
        <v>0</v>
      </c>
      <c r="B5" s="5">
        <f>IF(A5="","",IFERROR(VLOOKUP(A5,'بيانات العاملين'!$A$2:$J$501,2,FALSE),""))</f>
        <v>0</v>
      </c>
      <c r="C5" s="5">
        <f>IF(A5="","",IFERROR(VLOOKUP(A5,'بيانات العاملين'!$A$2:$J$501,4,FALSE),""))</f>
        <v>0</v>
      </c>
      <c r="D5" s="9">
        <f>IF(A5="","",IFERROR(VLOOKUP(A5,'بيانات العاملين'!$A$2:$J$501,8,FALSE),0))</f>
        <v>0</v>
      </c>
      <c r="E5" s="9">
        <f>IF(A5="","",MAX(0,D5*IFERROR(VLOOKUP(A5,'مدخلات الشهر'!$A$2:$K$501,3,FALSE),0)/(IFERROR(VLOOKUP(A5,'مدخلات الشهر'!$A$2:$K$501,3,FALSE),0)+IFERROR(VLOOKUP(A5,'مدخلات الشهر'!$A$2:$K$501,4,FALSE),0),1)))</f>
        <v>0</v>
      </c>
      <c r="F5" s="9">
        <f>IF(A5="","",IFERROR(VLOOKUP(A5,'مدخلات الشهر'!$A$2:$K$501,5,FALSE),0))</f>
        <v>0</v>
      </c>
      <c r="G5" s="9">
        <f>IF(A5="","",IFERROR(VLOOKUP(A5,'مدخلات الشهر'!$A$2:$K$501,6,FALSE),0))</f>
        <v>0</v>
      </c>
      <c r="H5" s="9">
        <f>IF(A5="","",IFERROR(VLOOKUP(A5,'مدخلات الشهر'!$A$2:$K$501,7,FALSE),0))</f>
        <v>0</v>
      </c>
      <c r="I5" s="9">
        <f>IF(A5="","",E5+F5+G5)</f>
        <v>0</v>
      </c>
      <c r="J5" s="9">
        <f>IF(A5="","",IFERROR(VLOOKUP(A5,'بيانات العاملين'!$A$2:$J$501,9,FALSE),0))</f>
        <v>0</v>
      </c>
      <c r="K5" s="9">
        <f>IF(A5="","",J5*'إعدادات'!$B$4)</f>
        <v>0</v>
      </c>
      <c r="L5" s="9">
        <f>IF(A5="","",SUM(MAX(0,MIN(MAX(0,(I5-K5)*'إعدادات'!$B$9-'إعدادات'!$B$8),'إعدادات'!$C$13)-'إعدادات'!$B$13)*'إعدادات'!$D$13,MAX(0,MIN(MAX(0,(I5-K5)*'إعدادات'!$B$9-'إعدادات'!$B$8),'إعدادات'!$C$14)-'إعدادات'!$B$14)*'إعدادات'!$D$14,MAX(0,MIN(MAX(0,(I5-K5)*'إعدادات'!$B$9-'إعدادات'!$B$8),'إعدادات'!$C$15)-'إعدادات'!$B$15)*'إعدادات'!$D$15,MAX(0,MIN(MAX(0,(I5-K5)*'إعدادات'!$B$9-'إعدادات'!$B$8),'إعدادات'!$C$16)-'إعدادات'!$B$16)*'إعدادات'!$D$16,MAX(0,MIN(MAX(0,(I5-K5)*'إعدادات'!$B$9-'إعدادات'!$B$8),'إعدادات'!$C$17)-'إعدادات'!$B$17)*'إعدادات'!$D$17,MAX(0,MIN(MAX(0,(I5-K5)*'إعدادات'!$B$9-'إعدادات'!$B$8),'إعدادات'!$C$18)-'إعدادات'!$B$18)*'إعدادات'!$D$18)/'إعدادات'!$B$9)</f>
        <v>0</v>
      </c>
      <c r="M5" s="9">
        <f>IF(A5="","",IFERROR(VLOOKUP(A5,'مدخلات الشهر'!$A$2:$K$501,8,FALSE),0))</f>
        <v>0</v>
      </c>
      <c r="N5" s="9">
        <f>IF(A5="","",IFERROR(VLOOKUP(A5,'مدخلات الشهر'!$A$2:$K$501,9,FALSE),0))</f>
        <v>0</v>
      </c>
      <c r="O5" s="9">
        <f>IF(A5="","",IFERROR(VLOOKUP(A5,'مدخلات الشهر'!$A$2:$K$501,10,FALSE),0))</f>
        <v>0</v>
      </c>
      <c r="P5" s="9">
        <f>IF(A5="","",SUM(K5:L5,M5:O5))</f>
        <v>0</v>
      </c>
      <c r="Q5" s="9">
        <f>IF(A5="","",E5+F5+G5+H5-P5)</f>
        <v>0</v>
      </c>
      <c r="R5" s="9">
        <f>IF(A5="","",J5*'إعدادات'!$B$5)</f>
        <v>0</v>
      </c>
      <c r="S5" s="9">
        <f>IF(A5="","",Q5+R5)</f>
        <v>0</v>
      </c>
    </row>
    <row r="6" spans="1:19" ht="20" customHeight="1">
      <c r="A6" s="5">
        <f>IF('بيانات العاملين'!A6="","",'بيانات العاملين'!A6)</f>
        <v>0</v>
      </c>
      <c r="B6" s="5">
        <f>IF(A6="","",IFERROR(VLOOKUP(A6,'بيانات العاملين'!$A$2:$J$501,2,FALSE),""))</f>
        <v>0</v>
      </c>
      <c r="C6" s="5">
        <f>IF(A6="","",IFERROR(VLOOKUP(A6,'بيانات العاملين'!$A$2:$J$501,4,FALSE),""))</f>
        <v>0</v>
      </c>
      <c r="D6" s="9">
        <f>IF(A6="","",IFERROR(VLOOKUP(A6,'بيانات العاملين'!$A$2:$J$501,8,FALSE),0))</f>
        <v>0</v>
      </c>
      <c r="E6" s="9">
        <f>IF(A6="","",MAX(0,D6*IFERROR(VLOOKUP(A6,'مدخلات الشهر'!$A$2:$K$501,3,FALSE),0)/(IFERROR(VLOOKUP(A6,'مدخلات الشهر'!$A$2:$K$501,3,FALSE),0)+IFERROR(VLOOKUP(A6,'مدخلات الشهر'!$A$2:$K$501,4,FALSE),0),1)))</f>
        <v>0</v>
      </c>
      <c r="F6" s="9">
        <f>IF(A6="","",IFERROR(VLOOKUP(A6,'مدخلات الشهر'!$A$2:$K$501,5,FALSE),0))</f>
        <v>0</v>
      </c>
      <c r="G6" s="9">
        <f>IF(A6="","",IFERROR(VLOOKUP(A6,'مدخلات الشهر'!$A$2:$K$501,6,FALSE),0))</f>
        <v>0</v>
      </c>
      <c r="H6" s="9">
        <f>IF(A6="","",IFERROR(VLOOKUP(A6,'مدخلات الشهر'!$A$2:$K$501,7,FALSE),0))</f>
        <v>0</v>
      </c>
      <c r="I6" s="9">
        <f>IF(A6="","",E6+F6+G6)</f>
        <v>0</v>
      </c>
      <c r="J6" s="9">
        <f>IF(A6="","",IFERROR(VLOOKUP(A6,'بيانات العاملين'!$A$2:$J$501,9,FALSE),0))</f>
        <v>0</v>
      </c>
      <c r="K6" s="9">
        <f>IF(A6="","",J6*'إعدادات'!$B$4)</f>
        <v>0</v>
      </c>
      <c r="L6" s="9">
        <f>IF(A6="","",SUM(MAX(0,MIN(MAX(0,(I6-K6)*'إعدادات'!$B$9-'إعدادات'!$B$8),'إعدادات'!$C$13)-'إعدادات'!$B$13)*'إعدادات'!$D$13,MAX(0,MIN(MAX(0,(I6-K6)*'إعدادات'!$B$9-'إعدادات'!$B$8),'إعدادات'!$C$14)-'إعدادات'!$B$14)*'إعدادات'!$D$14,MAX(0,MIN(MAX(0,(I6-K6)*'إعدادات'!$B$9-'إعدادات'!$B$8),'إعدادات'!$C$15)-'إعدادات'!$B$15)*'إعدادات'!$D$15,MAX(0,MIN(MAX(0,(I6-K6)*'إعدادات'!$B$9-'إعدادات'!$B$8),'إعدادات'!$C$16)-'إعدادات'!$B$16)*'إعدادات'!$D$16,MAX(0,MIN(MAX(0,(I6-K6)*'إعدادات'!$B$9-'إعدادات'!$B$8),'إعدادات'!$C$17)-'إعدادات'!$B$17)*'إعدادات'!$D$17,MAX(0,MIN(MAX(0,(I6-K6)*'إعدادات'!$B$9-'إعدادات'!$B$8),'إعدادات'!$C$18)-'إعدادات'!$B$18)*'إعدادات'!$D$18)/'إعدادات'!$B$9)</f>
        <v>0</v>
      </c>
      <c r="M6" s="9">
        <f>IF(A6="","",IFERROR(VLOOKUP(A6,'مدخلات الشهر'!$A$2:$K$501,8,FALSE),0))</f>
        <v>0</v>
      </c>
      <c r="N6" s="9">
        <f>IF(A6="","",IFERROR(VLOOKUP(A6,'مدخلات الشهر'!$A$2:$K$501,9,FALSE),0))</f>
        <v>0</v>
      </c>
      <c r="O6" s="9">
        <f>IF(A6="","",IFERROR(VLOOKUP(A6,'مدخلات الشهر'!$A$2:$K$501,10,FALSE),0))</f>
        <v>0</v>
      </c>
      <c r="P6" s="9">
        <f>IF(A6="","",SUM(K6:L6,M6:O6))</f>
        <v>0</v>
      </c>
      <c r="Q6" s="9">
        <f>IF(A6="","",E6+F6+G6+H6-P6)</f>
        <v>0</v>
      </c>
      <c r="R6" s="9">
        <f>IF(A6="","",J6*'إعدادات'!$B$5)</f>
        <v>0</v>
      </c>
      <c r="S6" s="9">
        <f>IF(A6="","",Q6+R6)</f>
        <v>0</v>
      </c>
    </row>
    <row r="7" spans="1:19" ht="20" customHeight="1">
      <c r="A7" s="5">
        <f>IF('بيانات العاملين'!A7="","",'بيانات العاملين'!A7)</f>
        <v>0</v>
      </c>
      <c r="B7" s="5">
        <f>IF(A7="","",IFERROR(VLOOKUP(A7,'بيانات العاملين'!$A$2:$J$501,2,FALSE),""))</f>
        <v>0</v>
      </c>
      <c r="C7" s="5">
        <f>IF(A7="","",IFERROR(VLOOKUP(A7,'بيانات العاملين'!$A$2:$J$501,4,FALSE),""))</f>
        <v>0</v>
      </c>
      <c r="D7" s="9">
        <f>IF(A7="","",IFERROR(VLOOKUP(A7,'بيانات العاملين'!$A$2:$J$501,8,FALSE),0))</f>
        <v>0</v>
      </c>
      <c r="E7" s="9">
        <f>IF(A7="","",MAX(0,D7*IFERROR(VLOOKUP(A7,'مدخلات الشهر'!$A$2:$K$501,3,FALSE),0)/(IFERROR(VLOOKUP(A7,'مدخلات الشهر'!$A$2:$K$501,3,FALSE),0)+IFERROR(VLOOKUP(A7,'مدخلات الشهر'!$A$2:$K$501,4,FALSE),0),1)))</f>
        <v>0</v>
      </c>
      <c r="F7" s="9">
        <f>IF(A7="","",IFERROR(VLOOKUP(A7,'مدخلات الشهر'!$A$2:$K$501,5,FALSE),0))</f>
        <v>0</v>
      </c>
      <c r="G7" s="9">
        <f>IF(A7="","",IFERROR(VLOOKUP(A7,'مدخلات الشهر'!$A$2:$K$501,6,FALSE),0))</f>
        <v>0</v>
      </c>
      <c r="H7" s="9">
        <f>IF(A7="","",IFERROR(VLOOKUP(A7,'مدخلات الشهر'!$A$2:$K$501,7,FALSE),0))</f>
        <v>0</v>
      </c>
      <c r="I7" s="9">
        <f>IF(A7="","",E7+F7+G7)</f>
        <v>0</v>
      </c>
      <c r="J7" s="9">
        <f>IF(A7="","",IFERROR(VLOOKUP(A7,'بيانات العاملين'!$A$2:$J$501,9,FALSE),0))</f>
        <v>0</v>
      </c>
      <c r="K7" s="9">
        <f>IF(A7="","",J7*'إعدادات'!$B$4)</f>
        <v>0</v>
      </c>
      <c r="L7" s="9">
        <f>IF(A7="","",SUM(MAX(0,MIN(MAX(0,(I7-K7)*'إعدادات'!$B$9-'إعدادات'!$B$8),'إعدادات'!$C$13)-'إعدادات'!$B$13)*'إعدادات'!$D$13,MAX(0,MIN(MAX(0,(I7-K7)*'إعدادات'!$B$9-'إعدادات'!$B$8),'إعدادات'!$C$14)-'إعدادات'!$B$14)*'إعدادات'!$D$14,MAX(0,MIN(MAX(0,(I7-K7)*'إعدادات'!$B$9-'إعدادات'!$B$8),'إعدادات'!$C$15)-'إعدادات'!$B$15)*'إعدادات'!$D$15,MAX(0,MIN(MAX(0,(I7-K7)*'إعدادات'!$B$9-'إعدادات'!$B$8),'إعدادات'!$C$16)-'إعدادات'!$B$16)*'إعدادات'!$D$16,MAX(0,MIN(MAX(0,(I7-K7)*'إعدادات'!$B$9-'إعدادات'!$B$8),'إعدادات'!$C$17)-'إعدادات'!$B$17)*'إعدادات'!$D$17,MAX(0,MIN(MAX(0,(I7-K7)*'إعدادات'!$B$9-'إعدادات'!$B$8),'إعدادات'!$C$18)-'إعدادات'!$B$18)*'إعدادات'!$D$18)/'إعدادات'!$B$9)</f>
        <v>0</v>
      </c>
      <c r="M7" s="9">
        <f>IF(A7="","",IFERROR(VLOOKUP(A7,'مدخلات الشهر'!$A$2:$K$501,8,FALSE),0))</f>
        <v>0</v>
      </c>
      <c r="N7" s="9">
        <f>IF(A7="","",IFERROR(VLOOKUP(A7,'مدخلات الشهر'!$A$2:$K$501,9,FALSE),0))</f>
        <v>0</v>
      </c>
      <c r="O7" s="9">
        <f>IF(A7="","",IFERROR(VLOOKUP(A7,'مدخلات الشهر'!$A$2:$K$501,10,FALSE),0))</f>
        <v>0</v>
      </c>
      <c r="P7" s="9">
        <f>IF(A7="","",SUM(K7:L7,M7:O7))</f>
        <v>0</v>
      </c>
      <c r="Q7" s="9">
        <f>IF(A7="","",E7+F7+G7+H7-P7)</f>
        <v>0</v>
      </c>
      <c r="R7" s="9">
        <f>IF(A7="","",J7*'إعدادات'!$B$5)</f>
        <v>0</v>
      </c>
      <c r="S7" s="9">
        <f>IF(A7="","",Q7+R7)</f>
        <v>0</v>
      </c>
    </row>
    <row r="8" spans="1:19" ht="20" customHeight="1">
      <c r="A8" s="5">
        <f>IF('بيانات العاملين'!A8="","",'بيانات العاملين'!A8)</f>
        <v>0</v>
      </c>
      <c r="B8" s="5">
        <f>IF(A8="","",IFERROR(VLOOKUP(A8,'بيانات العاملين'!$A$2:$J$501,2,FALSE),""))</f>
        <v>0</v>
      </c>
      <c r="C8" s="5">
        <f>IF(A8="","",IFERROR(VLOOKUP(A8,'بيانات العاملين'!$A$2:$J$501,4,FALSE),""))</f>
        <v>0</v>
      </c>
      <c r="D8" s="9">
        <f>IF(A8="","",IFERROR(VLOOKUP(A8,'بيانات العاملين'!$A$2:$J$501,8,FALSE),0))</f>
        <v>0</v>
      </c>
      <c r="E8" s="9">
        <f>IF(A8="","",MAX(0,D8*IFERROR(VLOOKUP(A8,'مدخلات الشهر'!$A$2:$K$501,3,FALSE),0)/(IFERROR(VLOOKUP(A8,'مدخلات الشهر'!$A$2:$K$501,3,FALSE),0)+IFERROR(VLOOKUP(A8,'مدخلات الشهر'!$A$2:$K$501,4,FALSE),0),1)))</f>
        <v>0</v>
      </c>
      <c r="F8" s="9">
        <f>IF(A8="","",IFERROR(VLOOKUP(A8,'مدخلات الشهر'!$A$2:$K$501,5,FALSE),0))</f>
        <v>0</v>
      </c>
      <c r="G8" s="9">
        <f>IF(A8="","",IFERROR(VLOOKUP(A8,'مدخلات الشهر'!$A$2:$K$501,6,FALSE),0))</f>
        <v>0</v>
      </c>
      <c r="H8" s="9">
        <f>IF(A8="","",IFERROR(VLOOKUP(A8,'مدخلات الشهر'!$A$2:$K$501,7,FALSE),0))</f>
        <v>0</v>
      </c>
      <c r="I8" s="9">
        <f>IF(A8="","",E8+F8+G8)</f>
        <v>0</v>
      </c>
      <c r="J8" s="9">
        <f>IF(A8="","",IFERROR(VLOOKUP(A8,'بيانات العاملين'!$A$2:$J$501,9,FALSE),0))</f>
        <v>0</v>
      </c>
      <c r="K8" s="9">
        <f>IF(A8="","",J8*'إعدادات'!$B$4)</f>
        <v>0</v>
      </c>
      <c r="L8" s="9">
        <f>IF(A8="","",SUM(MAX(0,MIN(MAX(0,(I8-K8)*'إعدادات'!$B$9-'إعدادات'!$B$8),'إعدادات'!$C$13)-'إعدادات'!$B$13)*'إعدادات'!$D$13,MAX(0,MIN(MAX(0,(I8-K8)*'إعدادات'!$B$9-'إعدادات'!$B$8),'إعدادات'!$C$14)-'إعدادات'!$B$14)*'إعدادات'!$D$14,MAX(0,MIN(MAX(0,(I8-K8)*'إعدادات'!$B$9-'إعدادات'!$B$8),'إعدادات'!$C$15)-'إعدادات'!$B$15)*'إعدادات'!$D$15,MAX(0,MIN(MAX(0,(I8-K8)*'إعدادات'!$B$9-'إعدادات'!$B$8),'إعدادات'!$C$16)-'إعدادات'!$B$16)*'إعدادات'!$D$16,MAX(0,MIN(MAX(0,(I8-K8)*'إعدادات'!$B$9-'إعدادات'!$B$8),'إعدادات'!$C$17)-'إعدادات'!$B$17)*'إعدادات'!$D$17,MAX(0,MIN(MAX(0,(I8-K8)*'إعدادات'!$B$9-'إعدادات'!$B$8),'إعدادات'!$C$18)-'إعدادات'!$B$18)*'إعدادات'!$D$18)/'إعدادات'!$B$9)</f>
        <v>0</v>
      </c>
      <c r="M8" s="9">
        <f>IF(A8="","",IFERROR(VLOOKUP(A8,'مدخلات الشهر'!$A$2:$K$501,8,FALSE),0))</f>
        <v>0</v>
      </c>
      <c r="N8" s="9">
        <f>IF(A8="","",IFERROR(VLOOKUP(A8,'مدخلات الشهر'!$A$2:$K$501,9,FALSE),0))</f>
        <v>0</v>
      </c>
      <c r="O8" s="9">
        <f>IF(A8="","",IFERROR(VLOOKUP(A8,'مدخلات الشهر'!$A$2:$K$501,10,FALSE),0))</f>
        <v>0</v>
      </c>
      <c r="P8" s="9">
        <f>IF(A8="","",SUM(K8:L8,M8:O8))</f>
        <v>0</v>
      </c>
      <c r="Q8" s="9">
        <f>IF(A8="","",E8+F8+G8+H8-P8)</f>
        <v>0</v>
      </c>
      <c r="R8" s="9">
        <f>IF(A8="","",J8*'إعدادات'!$B$5)</f>
        <v>0</v>
      </c>
      <c r="S8" s="9">
        <f>IF(A8="","",Q8+R8)</f>
        <v>0</v>
      </c>
    </row>
    <row r="9" spans="1:19" ht="20" customHeight="1">
      <c r="A9" s="5">
        <f>IF('بيانات العاملين'!A9="","",'بيانات العاملين'!A9)</f>
        <v>0</v>
      </c>
      <c r="B9" s="5">
        <f>IF(A9="","",IFERROR(VLOOKUP(A9,'بيانات العاملين'!$A$2:$J$501,2,FALSE),""))</f>
        <v>0</v>
      </c>
      <c r="C9" s="5">
        <f>IF(A9="","",IFERROR(VLOOKUP(A9,'بيانات العاملين'!$A$2:$J$501,4,FALSE),""))</f>
        <v>0</v>
      </c>
      <c r="D9" s="9">
        <f>IF(A9="","",IFERROR(VLOOKUP(A9,'بيانات العاملين'!$A$2:$J$501,8,FALSE),0))</f>
        <v>0</v>
      </c>
      <c r="E9" s="9">
        <f>IF(A9="","",MAX(0,D9*IFERROR(VLOOKUP(A9,'مدخلات الشهر'!$A$2:$K$501,3,FALSE),0)/(IFERROR(VLOOKUP(A9,'مدخلات الشهر'!$A$2:$K$501,3,FALSE),0)+IFERROR(VLOOKUP(A9,'مدخلات الشهر'!$A$2:$K$501,4,FALSE),0),1)))</f>
        <v>0</v>
      </c>
      <c r="F9" s="9">
        <f>IF(A9="","",IFERROR(VLOOKUP(A9,'مدخلات الشهر'!$A$2:$K$501,5,FALSE),0))</f>
        <v>0</v>
      </c>
      <c r="G9" s="9">
        <f>IF(A9="","",IFERROR(VLOOKUP(A9,'مدخلات الشهر'!$A$2:$K$501,6,FALSE),0))</f>
        <v>0</v>
      </c>
      <c r="H9" s="9">
        <f>IF(A9="","",IFERROR(VLOOKUP(A9,'مدخلات الشهر'!$A$2:$K$501,7,FALSE),0))</f>
        <v>0</v>
      </c>
      <c r="I9" s="9">
        <f>IF(A9="","",E9+F9+G9)</f>
        <v>0</v>
      </c>
      <c r="J9" s="9">
        <f>IF(A9="","",IFERROR(VLOOKUP(A9,'بيانات العاملين'!$A$2:$J$501,9,FALSE),0))</f>
        <v>0</v>
      </c>
      <c r="K9" s="9">
        <f>IF(A9="","",J9*'إعدادات'!$B$4)</f>
        <v>0</v>
      </c>
      <c r="L9" s="9">
        <f>IF(A9="","",SUM(MAX(0,MIN(MAX(0,(I9-K9)*'إعدادات'!$B$9-'إعدادات'!$B$8),'إعدادات'!$C$13)-'إعدادات'!$B$13)*'إعدادات'!$D$13,MAX(0,MIN(MAX(0,(I9-K9)*'إعدادات'!$B$9-'إعدادات'!$B$8),'إعدادات'!$C$14)-'إعدادات'!$B$14)*'إعدادات'!$D$14,MAX(0,MIN(MAX(0,(I9-K9)*'إعدادات'!$B$9-'إعدادات'!$B$8),'إعدادات'!$C$15)-'إعدادات'!$B$15)*'إعدادات'!$D$15,MAX(0,MIN(MAX(0,(I9-K9)*'إعدادات'!$B$9-'إعدادات'!$B$8),'إعدادات'!$C$16)-'إعدادات'!$B$16)*'إعدادات'!$D$16,MAX(0,MIN(MAX(0,(I9-K9)*'إعدادات'!$B$9-'إعدادات'!$B$8),'إعدادات'!$C$17)-'إعدادات'!$B$17)*'إعدادات'!$D$17,MAX(0,MIN(MAX(0,(I9-K9)*'إعدادات'!$B$9-'إعدادات'!$B$8),'إعدادات'!$C$18)-'إعدادات'!$B$18)*'إعدادات'!$D$18)/'إعدادات'!$B$9)</f>
        <v>0</v>
      </c>
      <c r="M9" s="9">
        <f>IF(A9="","",IFERROR(VLOOKUP(A9,'مدخلات الشهر'!$A$2:$K$501,8,FALSE),0))</f>
        <v>0</v>
      </c>
      <c r="N9" s="9">
        <f>IF(A9="","",IFERROR(VLOOKUP(A9,'مدخلات الشهر'!$A$2:$K$501,9,FALSE),0))</f>
        <v>0</v>
      </c>
      <c r="O9" s="9">
        <f>IF(A9="","",IFERROR(VLOOKUP(A9,'مدخلات الشهر'!$A$2:$K$501,10,FALSE),0))</f>
        <v>0</v>
      </c>
      <c r="P9" s="9">
        <f>IF(A9="","",SUM(K9:L9,M9:O9))</f>
        <v>0</v>
      </c>
      <c r="Q9" s="9">
        <f>IF(A9="","",E9+F9+G9+H9-P9)</f>
        <v>0</v>
      </c>
      <c r="R9" s="9">
        <f>IF(A9="","",J9*'إعدادات'!$B$5)</f>
        <v>0</v>
      </c>
      <c r="S9" s="9">
        <f>IF(A9="","",Q9+R9)</f>
        <v>0</v>
      </c>
    </row>
    <row r="10" spans="1:19" ht="20" customHeight="1">
      <c r="A10" s="5">
        <f>IF('بيانات العاملين'!A10="","",'بيانات العاملين'!A10)</f>
        <v>0</v>
      </c>
      <c r="B10" s="5">
        <f>IF(A10="","",IFERROR(VLOOKUP(A10,'بيانات العاملين'!$A$2:$J$501,2,FALSE),""))</f>
        <v>0</v>
      </c>
      <c r="C10" s="5">
        <f>IF(A10="","",IFERROR(VLOOKUP(A10,'بيانات العاملين'!$A$2:$J$501,4,FALSE),""))</f>
        <v>0</v>
      </c>
      <c r="D10" s="9">
        <f>IF(A10="","",IFERROR(VLOOKUP(A10,'بيانات العاملين'!$A$2:$J$501,8,FALSE),0))</f>
        <v>0</v>
      </c>
      <c r="E10" s="9">
        <f>IF(A10="","",MAX(0,D10*IFERROR(VLOOKUP(A10,'مدخلات الشهر'!$A$2:$K$501,3,FALSE),0)/(IFERROR(VLOOKUP(A10,'مدخلات الشهر'!$A$2:$K$501,3,FALSE),0)+IFERROR(VLOOKUP(A10,'مدخلات الشهر'!$A$2:$K$501,4,FALSE),0),1)))</f>
        <v>0</v>
      </c>
      <c r="F10" s="9">
        <f>IF(A10="","",IFERROR(VLOOKUP(A10,'مدخلات الشهر'!$A$2:$K$501,5,FALSE),0))</f>
        <v>0</v>
      </c>
      <c r="G10" s="9">
        <f>IF(A10="","",IFERROR(VLOOKUP(A10,'مدخلات الشهر'!$A$2:$K$501,6,FALSE),0))</f>
        <v>0</v>
      </c>
      <c r="H10" s="9">
        <f>IF(A10="","",IFERROR(VLOOKUP(A10,'مدخلات الشهر'!$A$2:$K$501,7,FALSE),0))</f>
        <v>0</v>
      </c>
      <c r="I10" s="9">
        <f>IF(A10="","",E10+F10+G10)</f>
        <v>0</v>
      </c>
      <c r="J10" s="9">
        <f>IF(A10="","",IFERROR(VLOOKUP(A10,'بيانات العاملين'!$A$2:$J$501,9,FALSE),0))</f>
        <v>0</v>
      </c>
      <c r="K10" s="9">
        <f>IF(A10="","",J10*'إعدادات'!$B$4)</f>
        <v>0</v>
      </c>
      <c r="L10" s="9">
        <f>IF(A10="","",SUM(MAX(0,MIN(MAX(0,(I10-K10)*'إعدادات'!$B$9-'إعدادات'!$B$8),'إعدادات'!$C$13)-'إعدادات'!$B$13)*'إعدادات'!$D$13,MAX(0,MIN(MAX(0,(I10-K10)*'إعدادات'!$B$9-'إعدادات'!$B$8),'إعدادات'!$C$14)-'إعدادات'!$B$14)*'إعدادات'!$D$14,MAX(0,MIN(MAX(0,(I10-K10)*'إعدادات'!$B$9-'إعدادات'!$B$8),'إعدادات'!$C$15)-'إعدادات'!$B$15)*'إعدادات'!$D$15,MAX(0,MIN(MAX(0,(I10-K10)*'إعدادات'!$B$9-'إعدادات'!$B$8),'إعدادات'!$C$16)-'إعدادات'!$B$16)*'إعدادات'!$D$16,MAX(0,MIN(MAX(0,(I10-K10)*'إعدادات'!$B$9-'إعدادات'!$B$8),'إعدادات'!$C$17)-'إعدادات'!$B$17)*'إعدادات'!$D$17,MAX(0,MIN(MAX(0,(I10-K10)*'إعدادات'!$B$9-'إعدادات'!$B$8),'إعدادات'!$C$18)-'إعدادات'!$B$18)*'إعدادات'!$D$18)/'إعدادات'!$B$9)</f>
        <v>0</v>
      </c>
      <c r="M10" s="9">
        <f>IF(A10="","",IFERROR(VLOOKUP(A10,'مدخلات الشهر'!$A$2:$K$501,8,FALSE),0))</f>
        <v>0</v>
      </c>
      <c r="N10" s="9">
        <f>IF(A10="","",IFERROR(VLOOKUP(A10,'مدخلات الشهر'!$A$2:$K$501,9,FALSE),0))</f>
        <v>0</v>
      </c>
      <c r="O10" s="9">
        <f>IF(A10="","",IFERROR(VLOOKUP(A10,'مدخلات الشهر'!$A$2:$K$501,10,FALSE),0))</f>
        <v>0</v>
      </c>
      <c r="P10" s="9">
        <f>IF(A10="","",SUM(K10:L10,M10:O10))</f>
        <v>0</v>
      </c>
      <c r="Q10" s="9">
        <f>IF(A10="","",E10+F10+G10+H10-P10)</f>
        <v>0</v>
      </c>
      <c r="R10" s="9">
        <f>IF(A10="","",J10*'إعدادات'!$B$5)</f>
        <v>0</v>
      </c>
      <c r="S10" s="9">
        <f>IF(A10="","",Q10+R10)</f>
        <v>0</v>
      </c>
    </row>
    <row r="11" spans="1:19" ht="20" customHeight="1">
      <c r="A11" s="5">
        <f>IF('بيانات العاملين'!A11="","",'بيانات العاملين'!A11)</f>
        <v>0</v>
      </c>
      <c r="B11" s="5">
        <f>IF(A11="","",IFERROR(VLOOKUP(A11,'بيانات العاملين'!$A$2:$J$501,2,FALSE),""))</f>
        <v>0</v>
      </c>
      <c r="C11" s="5">
        <f>IF(A11="","",IFERROR(VLOOKUP(A11,'بيانات العاملين'!$A$2:$J$501,4,FALSE),""))</f>
        <v>0</v>
      </c>
      <c r="D11" s="9">
        <f>IF(A11="","",IFERROR(VLOOKUP(A11,'بيانات العاملين'!$A$2:$J$501,8,FALSE),0))</f>
        <v>0</v>
      </c>
      <c r="E11" s="9">
        <f>IF(A11="","",MAX(0,D11*IFERROR(VLOOKUP(A11,'مدخلات الشهر'!$A$2:$K$501,3,FALSE),0)/(IFERROR(VLOOKUP(A11,'مدخلات الشهر'!$A$2:$K$501,3,FALSE),0)+IFERROR(VLOOKUP(A11,'مدخلات الشهر'!$A$2:$K$501,4,FALSE),0),1)))</f>
        <v>0</v>
      </c>
      <c r="F11" s="9">
        <f>IF(A11="","",IFERROR(VLOOKUP(A11,'مدخلات الشهر'!$A$2:$K$501,5,FALSE),0))</f>
        <v>0</v>
      </c>
      <c r="G11" s="9">
        <f>IF(A11="","",IFERROR(VLOOKUP(A11,'مدخلات الشهر'!$A$2:$K$501,6,FALSE),0))</f>
        <v>0</v>
      </c>
      <c r="H11" s="9">
        <f>IF(A11="","",IFERROR(VLOOKUP(A11,'مدخلات الشهر'!$A$2:$K$501,7,FALSE),0))</f>
        <v>0</v>
      </c>
      <c r="I11" s="9">
        <f>IF(A11="","",E11+F11+G11)</f>
        <v>0</v>
      </c>
      <c r="J11" s="9">
        <f>IF(A11="","",IFERROR(VLOOKUP(A11,'بيانات العاملين'!$A$2:$J$501,9,FALSE),0))</f>
        <v>0</v>
      </c>
      <c r="K11" s="9">
        <f>IF(A11="","",J11*'إعدادات'!$B$4)</f>
        <v>0</v>
      </c>
      <c r="L11" s="9">
        <f>IF(A11="","",SUM(MAX(0,MIN(MAX(0,(I11-K11)*'إعدادات'!$B$9-'إعدادات'!$B$8),'إعدادات'!$C$13)-'إعدادات'!$B$13)*'إعدادات'!$D$13,MAX(0,MIN(MAX(0,(I11-K11)*'إعدادات'!$B$9-'إعدادات'!$B$8),'إعدادات'!$C$14)-'إعدادات'!$B$14)*'إعدادات'!$D$14,MAX(0,MIN(MAX(0,(I11-K11)*'إعدادات'!$B$9-'إعدادات'!$B$8),'إعدادات'!$C$15)-'إعدادات'!$B$15)*'إعدادات'!$D$15,MAX(0,MIN(MAX(0,(I11-K11)*'إعدادات'!$B$9-'إعدادات'!$B$8),'إعدادات'!$C$16)-'إعدادات'!$B$16)*'إعدادات'!$D$16,MAX(0,MIN(MAX(0,(I11-K11)*'إعدادات'!$B$9-'إعدادات'!$B$8),'إعدادات'!$C$17)-'إعدادات'!$B$17)*'إعدادات'!$D$17,MAX(0,MIN(MAX(0,(I11-K11)*'إعدادات'!$B$9-'إعدادات'!$B$8),'إعدادات'!$C$18)-'إعدادات'!$B$18)*'إعدادات'!$D$18)/'إعدادات'!$B$9)</f>
        <v>0</v>
      </c>
      <c r="M11" s="9">
        <f>IF(A11="","",IFERROR(VLOOKUP(A11,'مدخلات الشهر'!$A$2:$K$501,8,FALSE),0))</f>
        <v>0</v>
      </c>
      <c r="N11" s="9">
        <f>IF(A11="","",IFERROR(VLOOKUP(A11,'مدخلات الشهر'!$A$2:$K$501,9,FALSE),0))</f>
        <v>0</v>
      </c>
      <c r="O11" s="9">
        <f>IF(A11="","",IFERROR(VLOOKUP(A11,'مدخلات الشهر'!$A$2:$K$501,10,FALSE),0))</f>
        <v>0</v>
      </c>
      <c r="P11" s="9">
        <f>IF(A11="","",SUM(K11:L11,M11:O11))</f>
        <v>0</v>
      </c>
      <c r="Q11" s="9">
        <f>IF(A11="","",E11+F11+G11+H11-P11)</f>
        <v>0</v>
      </c>
      <c r="R11" s="9">
        <f>IF(A11="","",J11*'إعدادات'!$B$5)</f>
        <v>0</v>
      </c>
      <c r="S11" s="9">
        <f>IF(A11="","",Q11+R11)</f>
        <v>0</v>
      </c>
    </row>
    <row r="12" spans="1:19" ht="20" customHeight="1">
      <c r="A12" s="5">
        <f>IF('بيانات العاملين'!A12="","",'بيانات العاملين'!A12)</f>
        <v>0</v>
      </c>
      <c r="B12" s="5">
        <f>IF(A12="","",IFERROR(VLOOKUP(A12,'بيانات العاملين'!$A$2:$J$501,2,FALSE),""))</f>
        <v>0</v>
      </c>
      <c r="C12" s="5">
        <f>IF(A12="","",IFERROR(VLOOKUP(A12,'بيانات العاملين'!$A$2:$J$501,4,FALSE),""))</f>
        <v>0</v>
      </c>
      <c r="D12" s="9">
        <f>IF(A12="","",IFERROR(VLOOKUP(A12,'بيانات العاملين'!$A$2:$J$501,8,FALSE),0))</f>
        <v>0</v>
      </c>
      <c r="E12" s="9">
        <f>IF(A12="","",MAX(0,D12*IFERROR(VLOOKUP(A12,'مدخلات الشهر'!$A$2:$K$501,3,FALSE),0)/(IFERROR(VLOOKUP(A12,'مدخلات الشهر'!$A$2:$K$501,3,FALSE),0)+IFERROR(VLOOKUP(A12,'مدخلات الشهر'!$A$2:$K$501,4,FALSE),0),1)))</f>
        <v>0</v>
      </c>
      <c r="F12" s="9">
        <f>IF(A12="","",IFERROR(VLOOKUP(A12,'مدخلات الشهر'!$A$2:$K$501,5,FALSE),0))</f>
        <v>0</v>
      </c>
      <c r="G12" s="9">
        <f>IF(A12="","",IFERROR(VLOOKUP(A12,'مدخلات الشهر'!$A$2:$K$501,6,FALSE),0))</f>
        <v>0</v>
      </c>
      <c r="H12" s="9">
        <f>IF(A12="","",IFERROR(VLOOKUP(A12,'مدخلات الشهر'!$A$2:$K$501,7,FALSE),0))</f>
        <v>0</v>
      </c>
      <c r="I12" s="9">
        <f>IF(A12="","",E12+F12+G12)</f>
        <v>0</v>
      </c>
      <c r="J12" s="9">
        <f>IF(A12="","",IFERROR(VLOOKUP(A12,'بيانات العاملين'!$A$2:$J$501,9,FALSE),0))</f>
        <v>0</v>
      </c>
      <c r="K12" s="9">
        <f>IF(A12="","",J12*'إعدادات'!$B$4)</f>
        <v>0</v>
      </c>
      <c r="L12" s="9">
        <f>IF(A12="","",SUM(MAX(0,MIN(MAX(0,(I12-K12)*'إعدادات'!$B$9-'إعدادات'!$B$8),'إعدادات'!$C$13)-'إعدادات'!$B$13)*'إعدادات'!$D$13,MAX(0,MIN(MAX(0,(I12-K12)*'إعدادات'!$B$9-'إعدادات'!$B$8),'إعدادات'!$C$14)-'إعدادات'!$B$14)*'إعدادات'!$D$14,MAX(0,MIN(MAX(0,(I12-K12)*'إعدادات'!$B$9-'إعدادات'!$B$8),'إعدادات'!$C$15)-'إعدادات'!$B$15)*'إعدادات'!$D$15,MAX(0,MIN(MAX(0,(I12-K12)*'إعدادات'!$B$9-'إعدادات'!$B$8),'إعدادات'!$C$16)-'إعدادات'!$B$16)*'إعدادات'!$D$16,MAX(0,MIN(MAX(0,(I12-K12)*'إعدادات'!$B$9-'إعدادات'!$B$8),'إعدادات'!$C$17)-'إعدادات'!$B$17)*'إعدادات'!$D$17,MAX(0,MIN(MAX(0,(I12-K12)*'إعدادات'!$B$9-'إعدادات'!$B$8),'إعدادات'!$C$18)-'إعدادات'!$B$18)*'إعدادات'!$D$18)/'إعدادات'!$B$9)</f>
        <v>0</v>
      </c>
      <c r="M12" s="9">
        <f>IF(A12="","",IFERROR(VLOOKUP(A12,'مدخلات الشهر'!$A$2:$K$501,8,FALSE),0))</f>
        <v>0</v>
      </c>
      <c r="N12" s="9">
        <f>IF(A12="","",IFERROR(VLOOKUP(A12,'مدخلات الشهر'!$A$2:$K$501,9,FALSE),0))</f>
        <v>0</v>
      </c>
      <c r="O12" s="9">
        <f>IF(A12="","",IFERROR(VLOOKUP(A12,'مدخلات الشهر'!$A$2:$K$501,10,FALSE),0))</f>
        <v>0</v>
      </c>
      <c r="P12" s="9">
        <f>IF(A12="","",SUM(K12:L12,M12:O12))</f>
        <v>0</v>
      </c>
      <c r="Q12" s="9">
        <f>IF(A12="","",E12+F12+G12+H12-P12)</f>
        <v>0</v>
      </c>
      <c r="R12" s="9">
        <f>IF(A12="","",J12*'إعدادات'!$B$5)</f>
        <v>0</v>
      </c>
      <c r="S12" s="9">
        <f>IF(A12="","",Q12+R12)</f>
        <v>0</v>
      </c>
    </row>
    <row r="13" spans="1:19" ht="20" customHeight="1">
      <c r="A13" s="5">
        <f>IF('بيانات العاملين'!A13="","",'بيانات العاملين'!A13)</f>
        <v>0</v>
      </c>
      <c r="B13" s="5">
        <f>IF(A13="","",IFERROR(VLOOKUP(A13,'بيانات العاملين'!$A$2:$J$501,2,FALSE),""))</f>
        <v>0</v>
      </c>
      <c r="C13" s="5">
        <f>IF(A13="","",IFERROR(VLOOKUP(A13,'بيانات العاملين'!$A$2:$J$501,4,FALSE),""))</f>
        <v>0</v>
      </c>
      <c r="D13" s="9">
        <f>IF(A13="","",IFERROR(VLOOKUP(A13,'بيانات العاملين'!$A$2:$J$501,8,FALSE),0))</f>
        <v>0</v>
      </c>
      <c r="E13" s="9">
        <f>IF(A13="","",MAX(0,D13*IFERROR(VLOOKUP(A13,'مدخلات الشهر'!$A$2:$K$501,3,FALSE),0)/(IFERROR(VLOOKUP(A13,'مدخلات الشهر'!$A$2:$K$501,3,FALSE),0)+IFERROR(VLOOKUP(A13,'مدخلات الشهر'!$A$2:$K$501,4,FALSE),0),1)))</f>
        <v>0</v>
      </c>
      <c r="F13" s="9">
        <f>IF(A13="","",IFERROR(VLOOKUP(A13,'مدخلات الشهر'!$A$2:$K$501,5,FALSE),0))</f>
        <v>0</v>
      </c>
      <c r="G13" s="9">
        <f>IF(A13="","",IFERROR(VLOOKUP(A13,'مدخلات الشهر'!$A$2:$K$501,6,FALSE),0))</f>
        <v>0</v>
      </c>
      <c r="H13" s="9">
        <f>IF(A13="","",IFERROR(VLOOKUP(A13,'مدخلات الشهر'!$A$2:$K$501,7,FALSE),0))</f>
        <v>0</v>
      </c>
      <c r="I13" s="9">
        <f>IF(A13="","",E13+F13+G13)</f>
        <v>0</v>
      </c>
      <c r="J13" s="9">
        <f>IF(A13="","",IFERROR(VLOOKUP(A13,'بيانات العاملين'!$A$2:$J$501,9,FALSE),0))</f>
        <v>0</v>
      </c>
      <c r="K13" s="9">
        <f>IF(A13="","",J13*'إعدادات'!$B$4)</f>
        <v>0</v>
      </c>
      <c r="L13" s="9">
        <f>IF(A13="","",SUM(MAX(0,MIN(MAX(0,(I13-K13)*'إعدادات'!$B$9-'إعدادات'!$B$8),'إعدادات'!$C$13)-'إعدادات'!$B$13)*'إعدادات'!$D$13,MAX(0,MIN(MAX(0,(I13-K13)*'إعدادات'!$B$9-'إعدادات'!$B$8),'إعدادات'!$C$14)-'إعدادات'!$B$14)*'إعدادات'!$D$14,MAX(0,MIN(MAX(0,(I13-K13)*'إعدادات'!$B$9-'إعدادات'!$B$8),'إعدادات'!$C$15)-'إعدادات'!$B$15)*'إعدادات'!$D$15,MAX(0,MIN(MAX(0,(I13-K13)*'إعدادات'!$B$9-'إعدادات'!$B$8),'إعدادات'!$C$16)-'إعدادات'!$B$16)*'إعدادات'!$D$16,MAX(0,MIN(MAX(0,(I13-K13)*'إعدادات'!$B$9-'إعدادات'!$B$8),'إعدادات'!$C$17)-'إعدادات'!$B$17)*'إعدادات'!$D$17,MAX(0,MIN(MAX(0,(I13-K13)*'إعدادات'!$B$9-'إعدادات'!$B$8),'إعدادات'!$C$18)-'إعدادات'!$B$18)*'إعدادات'!$D$18)/'إعدادات'!$B$9)</f>
        <v>0</v>
      </c>
      <c r="M13" s="9">
        <f>IF(A13="","",IFERROR(VLOOKUP(A13,'مدخلات الشهر'!$A$2:$K$501,8,FALSE),0))</f>
        <v>0</v>
      </c>
      <c r="N13" s="9">
        <f>IF(A13="","",IFERROR(VLOOKUP(A13,'مدخلات الشهر'!$A$2:$K$501,9,FALSE),0))</f>
        <v>0</v>
      </c>
      <c r="O13" s="9">
        <f>IF(A13="","",IFERROR(VLOOKUP(A13,'مدخلات الشهر'!$A$2:$K$501,10,FALSE),0))</f>
        <v>0</v>
      </c>
      <c r="P13" s="9">
        <f>IF(A13="","",SUM(K13:L13,M13:O13))</f>
        <v>0</v>
      </c>
      <c r="Q13" s="9">
        <f>IF(A13="","",E13+F13+G13+H13-P13)</f>
        <v>0</v>
      </c>
      <c r="R13" s="9">
        <f>IF(A13="","",J13*'إعدادات'!$B$5)</f>
        <v>0</v>
      </c>
      <c r="S13" s="9">
        <f>IF(A13="","",Q13+R13)</f>
        <v>0</v>
      </c>
    </row>
    <row r="14" spans="1:19" ht="20" customHeight="1">
      <c r="A14" s="5">
        <f>IF('بيانات العاملين'!A14="","",'بيانات العاملين'!A14)</f>
        <v>0</v>
      </c>
      <c r="B14" s="5">
        <f>IF(A14="","",IFERROR(VLOOKUP(A14,'بيانات العاملين'!$A$2:$J$501,2,FALSE),""))</f>
        <v>0</v>
      </c>
      <c r="C14" s="5">
        <f>IF(A14="","",IFERROR(VLOOKUP(A14,'بيانات العاملين'!$A$2:$J$501,4,FALSE),""))</f>
        <v>0</v>
      </c>
      <c r="D14" s="9">
        <f>IF(A14="","",IFERROR(VLOOKUP(A14,'بيانات العاملين'!$A$2:$J$501,8,FALSE),0))</f>
        <v>0</v>
      </c>
      <c r="E14" s="9">
        <f>IF(A14="","",MAX(0,D14*IFERROR(VLOOKUP(A14,'مدخلات الشهر'!$A$2:$K$501,3,FALSE),0)/(IFERROR(VLOOKUP(A14,'مدخلات الشهر'!$A$2:$K$501,3,FALSE),0)+IFERROR(VLOOKUP(A14,'مدخلات الشهر'!$A$2:$K$501,4,FALSE),0),1)))</f>
        <v>0</v>
      </c>
      <c r="F14" s="9">
        <f>IF(A14="","",IFERROR(VLOOKUP(A14,'مدخلات الشهر'!$A$2:$K$501,5,FALSE),0))</f>
        <v>0</v>
      </c>
      <c r="G14" s="9">
        <f>IF(A14="","",IFERROR(VLOOKUP(A14,'مدخلات الشهر'!$A$2:$K$501,6,FALSE),0))</f>
        <v>0</v>
      </c>
      <c r="H14" s="9">
        <f>IF(A14="","",IFERROR(VLOOKUP(A14,'مدخلات الشهر'!$A$2:$K$501,7,FALSE),0))</f>
        <v>0</v>
      </c>
      <c r="I14" s="9">
        <f>IF(A14="","",E14+F14+G14)</f>
        <v>0</v>
      </c>
      <c r="J14" s="9">
        <f>IF(A14="","",IFERROR(VLOOKUP(A14,'بيانات العاملين'!$A$2:$J$501,9,FALSE),0))</f>
        <v>0</v>
      </c>
      <c r="K14" s="9">
        <f>IF(A14="","",J14*'إعدادات'!$B$4)</f>
        <v>0</v>
      </c>
      <c r="L14" s="9">
        <f>IF(A14="","",SUM(MAX(0,MIN(MAX(0,(I14-K14)*'إعدادات'!$B$9-'إعدادات'!$B$8),'إعدادات'!$C$13)-'إعدادات'!$B$13)*'إعدادات'!$D$13,MAX(0,MIN(MAX(0,(I14-K14)*'إعدادات'!$B$9-'إعدادات'!$B$8),'إعدادات'!$C$14)-'إعدادات'!$B$14)*'إعدادات'!$D$14,MAX(0,MIN(MAX(0,(I14-K14)*'إعدادات'!$B$9-'إعدادات'!$B$8),'إعدادات'!$C$15)-'إعدادات'!$B$15)*'إعدادات'!$D$15,MAX(0,MIN(MAX(0,(I14-K14)*'إعدادات'!$B$9-'إعدادات'!$B$8),'إعدادات'!$C$16)-'إعدادات'!$B$16)*'إعدادات'!$D$16,MAX(0,MIN(MAX(0,(I14-K14)*'إعدادات'!$B$9-'إعدادات'!$B$8),'إعدادات'!$C$17)-'إعدادات'!$B$17)*'إعدادات'!$D$17,MAX(0,MIN(MAX(0,(I14-K14)*'إعدادات'!$B$9-'إعدادات'!$B$8),'إعدادات'!$C$18)-'إعدادات'!$B$18)*'إعدادات'!$D$18)/'إعدادات'!$B$9)</f>
        <v>0</v>
      </c>
      <c r="M14" s="9">
        <f>IF(A14="","",IFERROR(VLOOKUP(A14,'مدخلات الشهر'!$A$2:$K$501,8,FALSE),0))</f>
        <v>0</v>
      </c>
      <c r="N14" s="9">
        <f>IF(A14="","",IFERROR(VLOOKUP(A14,'مدخلات الشهر'!$A$2:$K$501,9,FALSE),0))</f>
        <v>0</v>
      </c>
      <c r="O14" s="9">
        <f>IF(A14="","",IFERROR(VLOOKUP(A14,'مدخلات الشهر'!$A$2:$K$501,10,FALSE),0))</f>
        <v>0</v>
      </c>
      <c r="P14" s="9">
        <f>IF(A14="","",SUM(K14:L14,M14:O14))</f>
        <v>0</v>
      </c>
      <c r="Q14" s="9">
        <f>IF(A14="","",E14+F14+G14+H14-P14)</f>
        <v>0</v>
      </c>
      <c r="R14" s="9">
        <f>IF(A14="","",J14*'إعدادات'!$B$5)</f>
        <v>0</v>
      </c>
      <c r="S14" s="9">
        <f>IF(A14="","",Q14+R14)</f>
        <v>0</v>
      </c>
    </row>
    <row r="15" spans="1:19" ht="20" customHeight="1">
      <c r="A15" s="5">
        <f>IF('بيانات العاملين'!A15="","",'بيانات العاملين'!A15)</f>
        <v>0</v>
      </c>
      <c r="B15" s="5">
        <f>IF(A15="","",IFERROR(VLOOKUP(A15,'بيانات العاملين'!$A$2:$J$501,2,FALSE),""))</f>
        <v>0</v>
      </c>
      <c r="C15" s="5">
        <f>IF(A15="","",IFERROR(VLOOKUP(A15,'بيانات العاملين'!$A$2:$J$501,4,FALSE),""))</f>
        <v>0</v>
      </c>
      <c r="D15" s="9">
        <f>IF(A15="","",IFERROR(VLOOKUP(A15,'بيانات العاملين'!$A$2:$J$501,8,FALSE),0))</f>
        <v>0</v>
      </c>
      <c r="E15" s="9">
        <f>IF(A15="","",MAX(0,D15*IFERROR(VLOOKUP(A15,'مدخلات الشهر'!$A$2:$K$501,3,FALSE),0)/(IFERROR(VLOOKUP(A15,'مدخلات الشهر'!$A$2:$K$501,3,FALSE),0)+IFERROR(VLOOKUP(A15,'مدخلات الشهر'!$A$2:$K$501,4,FALSE),0),1)))</f>
        <v>0</v>
      </c>
      <c r="F15" s="9">
        <f>IF(A15="","",IFERROR(VLOOKUP(A15,'مدخلات الشهر'!$A$2:$K$501,5,FALSE),0))</f>
        <v>0</v>
      </c>
      <c r="G15" s="9">
        <f>IF(A15="","",IFERROR(VLOOKUP(A15,'مدخلات الشهر'!$A$2:$K$501,6,FALSE),0))</f>
        <v>0</v>
      </c>
      <c r="H15" s="9">
        <f>IF(A15="","",IFERROR(VLOOKUP(A15,'مدخلات الشهر'!$A$2:$K$501,7,FALSE),0))</f>
        <v>0</v>
      </c>
      <c r="I15" s="9">
        <f>IF(A15="","",E15+F15+G15)</f>
        <v>0</v>
      </c>
      <c r="J15" s="9">
        <f>IF(A15="","",IFERROR(VLOOKUP(A15,'بيانات العاملين'!$A$2:$J$501,9,FALSE),0))</f>
        <v>0</v>
      </c>
      <c r="K15" s="9">
        <f>IF(A15="","",J15*'إعدادات'!$B$4)</f>
        <v>0</v>
      </c>
      <c r="L15" s="9">
        <f>IF(A15="","",SUM(MAX(0,MIN(MAX(0,(I15-K15)*'إعدادات'!$B$9-'إعدادات'!$B$8),'إعدادات'!$C$13)-'إعدادات'!$B$13)*'إعدادات'!$D$13,MAX(0,MIN(MAX(0,(I15-K15)*'إعدادات'!$B$9-'إعدادات'!$B$8),'إعدادات'!$C$14)-'إعدادات'!$B$14)*'إعدادات'!$D$14,MAX(0,MIN(MAX(0,(I15-K15)*'إعدادات'!$B$9-'إعدادات'!$B$8),'إعدادات'!$C$15)-'إعدادات'!$B$15)*'إعدادات'!$D$15,MAX(0,MIN(MAX(0,(I15-K15)*'إعدادات'!$B$9-'إعدادات'!$B$8),'إعدادات'!$C$16)-'إعدادات'!$B$16)*'إعدادات'!$D$16,MAX(0,MIN(MAX(0,(I15-K15)*'إعدادات'!$B$9-'إعدادات'!$B$8),'إعدادات'!$C$17)-'إعدادات'!$B$17)*'إعدادات'!$D$17,MAX(0,MIN(MAX(0,(I15-K15)*'إعدادات'!$B$9-'إعدادات'!$B$8),'إعدادات'!$C$18)-'إعدادات'!$B$18)*'إعدادات'!$D$18)/'إعدادات'!$B$9)</f>
        <v>0</v>
      </c>
      <c r="M15" s="9">
        <f>IF(A15="","",IFERROR(VLOOKUP(A15,'مدخلات الشهر'!$A$2:$K$501,8,FALSE),0))</f>
        <v>0</v>
      </c>
      <c r="N15" s="9">
        <f>IF(A15="","",IFERROR(VLOOKUP(A15,'مدخلات الشهر'!$A$2:$K$501,9,FALSE),0))</f>
        <v>0</v>
      </c>
      <c r="O15" s="9">
        <f>IF(A15="","",IFERROR(VLOOKUP(A15,'مدخلات الشهر'!$A$2:$K$501,10,FALSE),0))</f>
        <v>0</v>
      </c>
      <c r="P15" s="9">
        <f>IF(A15="","",SUM(K15:L15,M15:O15))</f>
        <v>0</v>
      </c>
      <c r="Q15" s="9">
        <f>IF(A15="","",E15+F15+G15+H15-P15)</f>
        <v>0</v>
      </c>
      <c r="R15" s="9">
        <f>IF(A15="","",J15*'إعدادات'!$B$5)</f>
        <v>0</v>
      </c>
      <c r="S15" s="9">
        <f>IF(A15="","",Q15+R15)</f>
        <v>0</v>
      </c>
    </row>
    <row r="16" spans="1:19" ht="20" customHeight="1">
      <c r="A16" s="5">
        <f>IF('بيانات العاملين'!A16="","",'بيانات العاملين'!A16)</f>
        <v>0</v>
      </c>
      <c r="B16" s="5">
        <f>IF(A16="","",IFERROR(VLOOKUP(A16,'بيانات العاملين'!$A$2:$J$501,2,FALSE),""))</f>
        <v>0</v>
      </c>
      <c r="C16" s="5">
        <f>IF(A16="","",IFERROR(VLOOKUP(A16,'بيانات العاملين'!$A$2:$J$501,4,FALSE),""))</f>
        <v>0</v>
      </c>
      <c r="D16" s="9">
        <f>IF(A16="","",IFERROR(VLOOKUP(A16,'بيانات العاملين'!$A$2:$J$501,8,FALSE),0))</f>
        <v>0</v>
      </c>
      <c r="E16" s="9">
        <f>IF(A16="","",MAX(0,D16*IFERROR(VLOOKUP(A16,'مدخلات الشهر'!$A$2:$K$501,3,FALSE),0)/(IFERROR(VLOOKUP(A16,'مدخلات الشهر'!$A$2:$K$501,3,FALSE),0)+IFERROR(VLOOKUP(A16,'مدخلات الشهر'!$A$2:$K$501,4,FALSE),0),1)))</f>
        <v>0</v>
      </c>
      <c r="F16" s="9">
        <f>IF(A16="","",IFERROR(VLOOKUP(A16,'مدخلات الشهر'!$A$2:$K$501,5,FALSE),0))</f>
        <v>0</v>
      </c>
      <c r="G16" s="9">
        <f>IF(A16="","",IFERROR(VLOOKUP(A16,'مدخلات الشهر'!$A$2:$K$501,6,FALSE),0))</f>
        <v>0</v>
      </c>
      <c r="H16" s="9">
        <f>IF(A16="","",IFERROR(VLOOKUP(A16,'مدخلات الشهر'!$A$2:$K$501,7,FALSE),0))</f>
        <v>0</v>
      </c>
      <c r="I16" s="9">
        <f>IF(A16="","",E16+F16+G16)</f>
        <v>0</v>
      </c>
      <c r="J16" s="9">
        <f>IF(A16="","",IFERROR(VLOOKUP(A16,'بيانات العاملين'!$A$2:$J$501,9,FALSE),0))</f>
        <v>0</v>
      </c>
      <c r="K16" s="9">
        <f>IF(A16="","",J16*'إعدادات'!$B$4)</f>
        <v>0</v>
      </c>
      <c r="L16" s="9">
        <f>IF(A16="","",SUM(MAX(0,MIN(MAX(0,(I16-K16)*'إعدادات'!$B$9-'إعدادات'!$B$8),'إعدادات'!$C$13)-'إعدادات'!$B$13)*'إعدادات'!$D$13,MAX(0,MIN(MAX(0,(I16-K16)*'إعدادات'!$B$9-'إعدادات'!$B$8),'إعدادات'!$C$14)-'إعدادات'!$B$14)*'إعدادات'!$D$14,MAX(0,MIN(MAX(0,(I16-K16)*'إعدادات'!$B$9-'إعدادات'!$B$8),'إعدادات'!$C$15)-'إعدادات'!$B$15)*'إعدادات'!$D$15,MAX(0,MIN(MAX(0,(I16-K16)*'إعدادات'!$B$9-'إعدادات'!$B$8),'إعدادات'!$C$16)-'إعدادات'!$B$16)*'إعدادات'!$D$16,MAX(0,MIN(MAX(0,(I16-K16)*'إعدادات'!$B$9-'إعدادات'!$B$8),'إعدادات'!$C$17)-'إعدادات'!$B$17)*'إعدادات'!$D$17,MAX(0,MIN(MAX(0,(I16-K16)*'إعدادات'!$B$9-'إعدادات'!$B$8),'إعدادات'!$C$18)-'إعدادات'!$B$18)*'إعدادات'!$D$18)/'إعدادات'!$B$9)</f>
        <v>0</v>
      </c>
      <c r="M16" s="9">
        <f>IF(A16="","",IFERROR(VLOOKUP(A16,'مدخلات الشهر'!$A$2:$K$501,8,FALSE),0))</f>
        <v>0</v>
      </c>
      <c r="N16" s="9">
        <f>IF(A16="","",IFERROR(VLOOKUP(A16,'مدخلات الشهر'!$A$2:$K$501,9,FALSE),0))</f>
        <v>0</v>
      </c>
      <c r="O16" s="9">
        <f>IF(A16="","",IFERROR(VLOOKUP(A16,'مدخلات الشهر'!$A$2:$K$501,10,FALSE),0))</f>
        <v>0</v>
      </c>
      <c r="P16" s="9">
        <f>IF(A16="","",SUM(K16:L16,M16:O16))</f>
        <v>0</v>
      </c>
      <c r="Q16" s="9">
        <f>IF(A16="","",E16+F16+G16+H16-P16)</f>
        <v>0</v>
      </c>
      <c r="R16" s="9">
        <f>IF(A16="","",J16*'إعدادات'!$B$5)</f>
        <v>0</v>
      </c>
      <c r="S16" s="9">
        <f>IF(A16="","",Q16+R16)</f>
        <v>0</v>
      </c>
    </row>
    <row r="17" spans="1:19" ht="20" customHeight="1">
      <c r="A17" s="5">
        <f>IF('بيانات العاملين'!A17="","",'بيانات العاملين'!A17)</f>
        <v>0</v>
      </c>
      <c r="B17" s="5">
        <f>IF(A17="","",IFERROR(VLOOKUP(A17,'بيانات العاملين'!$A$2:$J$501,2,FALSE),""))</f>
        <v>0</v>
      </c>
      <c r="C17" s="5">
        <f>IF(A17="","",IFERROR(VLOOKUP(A17,'بيانات العاملين'!$A$2:$J$501,4,FALSE),""))</f>
        <v>0</v>
      </c>
      <c r="D17" s="9">
        <f>IF(A17="","",IFERROR(VLOOKUP(A17,'بيانات العاملين'!$A$2:$J$501,8,FALSE),0))</f>
        <v>0</v>
      </c>
      <c r="E17" s="9">
        <f>IF(A17="","",MAX(0,D17*IFERROR(VLOOKUP(A17,'مدخلات الشهر'!$A$2:$K$501,3,FALSE),0)/(IFERROR(VLOOKUP(A17,'مدخلات الشهر'!$A$2:$K$501,3,FALSE),0)+IFERROR(VLOOKUP(A17,'مدخلات الشهر'!$A$2:$K$501,4,FALSE),0),1)))</f>
        <v>0</v>
      </c>
      <c r="F17" s="9">
        <f>IF(A17="","",IFERROR(VLOOKUP(A17,'مدخلات الشهر'!$A$2:$K$501,5,FALSE),0))</f>
        <v>0</v>
      </c>
      <c r="G17" s="9">
        <f>IF(A17="","",IFERROR(VLOOKUP(A17,'مدخلات الشهر'!$A$2:$K$501,6,FALSE),0))</f>
        <v>0</v>
      </c>
      <c r="H17" s="9">
        <f>IF(A17="","",IFERROR(VLOOKUP(A17,'مدخلات الشهر'!$A$2:$K$501,7,FALSE),0))</f>
        <v>0</v>
      </c>
      <c r="I17" s="9">
        <f>IF(A17="","",E17+F17+G17)</f>
        <v>0</v>
      </c>
      <c r="J17" s="9">
        <f>IF(A17="","",IFERROR(VLOOKUP(A17,'بيانات العاملين'!$A$2:$J$501,9,FALSE),0))</f>
        <v>0</v>
      </c>
      <c r="K17" s="9">
        <f>IF(A17="","",J17*'إعدادات'!$B$4)</f>
        <v>0</v>
      </c>
      <c r="L17" s="9">
        <f>IF(A17="","",SUM(MAX(0,MIN(MAX(0,(I17-K17)*'إعدادات'!$B$9-'إعدادات'!$B$8),'إعدادات'!$C$13)-'إعدادات'!$B$13)*'إعدادات'!$D$13,MAX(0,MIN(MAX(0,(I17-K17)*'إعدادات'!$B$9-'إعدادات'!$B$8),'إعدادات'!$C$14)-'إعدادات'!$B$14)*'إعدادات'!$D$14,MAX(0,MIN(MAX(0,(I17-K17)*'إعدادات'!$B$9-'إعدادات'!$B$8),'إعدادات'!$C$15)-'إعدادات'!$B$15)*'إعدادات'!$D$15,MAX(0,MIN(MAX(0,(I17-K17)*'إعدادات'!$B$9-'إعدادات'!$B$8),'إعدادات'!$C$16)-'إعدادات'!$B$16)*'إعدادات'!$D$16,MAX(0,MIN(MAX(0,(I17-K17)*'إعدادات'!$B$9-'إعدادات'!$B$8),'إعدادات'!$C$17)-'إعدادات'!$B$17)*'إعدادات'!$D$17,MAX(0,MIN(MAX(0,(I17-K17)*'إعدادات'!$B$9-'إعدادات'!$B$8),'إعدادات'!$C$18)-'إعدادات'!$B$18)*'إعدادات'!$D$18)/'إعدادات'!$B$9)</f>
        <v>0</v>
      </c>
      <c r="M17" s="9">
        <f>IF(A17="","",IFERROR(VLOOKUP(A17,'مدخلات الشهر'!$A$2:$K$501,8,FALSE),0))</f>
        <v>0</v>
      </c>
      <c r="N17" s="9">
        <f>IF(A17="","",IFERROR(VLOOKUP(A17,'مدخلات الشهر'!$A$2:$K$501,9,FALSE),0))</f>
        <v>0</v>
      </c>
      <c r="O17" s="9">
        <f>IF(A17="","",IFERROR(VLOOKUP(A17,'مدخلات الشهر'!$A$2:$K$501,10,FALSE),0))</f>
        <v>0</v>
      </c>
      <c r="P17" s="9">
        <f>IF(A17="","",SUM(K17:L17,M17:O17))</f>
        <v>0</v>
      </c>
      <c r="Q17" s="9">
        <f>IF(A17="","",E17+F17+G17+H17-P17)</f>
        <v>0</v>
      </c>
      <c r="R17" s="9">
        <f>IF(A17="","",J17*'إعدادات'!$B$5)</f>
        <v>0</v>
      </c>
      <c r="S17" s="9">
        <f>IF(A17="","",Q17+R17)</f>
        <v>0</v>
      </c>
    </row>
    <row r="18" spans="1:19" ht="20" customHeight="1">
      <c r="A18" s="5">
        <f>IF('بيانات العاملين'!A18="","",'بيانات العاملين'!A18)</f>
        <v>0</v>
      </c>
      <c r="B18" s="5">
        <f>IF(A18="","",IFERROR(VLOOKUP(A18,'بيانات العاملين'!$A$2:$J$501,2,FALSE),""))</f>
        <v>0</v>
      </c>
      <c r="C18" s="5">
        <f>IF(A18="","",IFERROR(VLOOKUP(A18,'بيانات العاملين'!$A$2:$J$501,4,FALSE),""))</f>
        <v>0</v>
      </c>
      <c r="D18" s="9">
        <f>IF(A18="","",IFERROR(VLOOKUP(A18,'بيانات العاملين'!$A$2:$J$501,8,FALSE),0))</f>
        <v>0</v>
      </c>
      <c r="E18" s="9">
        <f>IF(A18="","",MAX(0,D18*IFERROR(VLOOKUP(A18,'مدخلات الشهر'!$A$2:$K$501,3,FALSE),0)/(IFERROR(VLOOKUP(A18,'مدخلات الشهر'!$A$2:$K$501,3,FALSE),0)+IFERROR(VLOOKUP(A18,'مدخلات الشهر'!$A$2:$K$501,4,FALSE),0),1)))</f>
        <v>0</v>
      </c>
      <c r="F18" s="9">
        <f>IF(A18="","",IFERROR(VLOOKUP(A18,'مدخلات الشهر'!$A$2:$K$501,5,FALSE),0))</f>
        <v>0</v>
      </c>
      <c r="G18" s="9">
        <f>IF(A18="","",IFERROR(VLOOKUP(A18,'مدخلات الشهر'!$A$2:$K$501,6,FALSE),0))</f>
        <v>0</v>
      </c>
      <c r="H18" s="9">
        <f>IF(A18="","",IFERROR(VLOOKUP(A18,'مدخلات الشهر'!$A$2:$K$501,7,FALSE),0))</f>
        <v>0</v>
      </c>
      <c r="I18" s="9">
        <f>IF(A18="","",E18+F18+G18)</f>
        <v>0</v>
      </c>
      <c r="J18" s="9">
        <f>IF(A18="","",IFERROR(VLOOKUP(A18,'بيانات العاملين'!$A$2:$J$501,9,FALSE),0))</f>
        <v>0</v>
      </c>
      <c r="K18" s="9">
        <f>IF(A18="","",J18*'إعدادات'!$B$4)</f>
        <v>0</v>
      </c>
      <c r="L18" s="9">
        <f>IF(A18="","",SUM(MAX(0,MIN(MAX(0,(I18-K18)*'إعدادات'!$B$9-'إعدادات'!$B$8),'إعدادات'!$C$13)-'إعدادات'!$B$13)*'إعدادات'!$D$13,MAX(0,MIN(MAX(0,(I18-K18)*'إعدادات'!$B$9-'إعدادات'!$B$8),'إعدادات'!$C$14)-'إعدادات'!$B$14)*'إعدادات'!$D$14,MAX(0,MIN(MAX(0,(I18-K18)*'إعدادات'!$B$9-'إعدادات'!$B$8),'إعدادات'!$C$15)-'إعدادات'!$B$15)*'إعدادات'!$D$15,MAX(0,MIN(MAX(0,(I18-K18)*'إعدادات'!$B$9-'إعدادات'!$B$8),'إعدادات'!$C$16)-'إعدادات'!$B$16)*'إعدادات'!$D$16,MAX(0,MIN(MAX(0,(I18-K18)*'إعدادات'!$B$9-'إعدادات'!$B$8),'إعدادات'!$C$17)-'إعدادات'!$B$17)*'إعدادات'!$D$17,MAX(0,MIN(MAX(0,(I18-K18)*'إعدادات'!$B$9-'إعدادات'!$B$8),'إعدادات'!$C$18)-'إعدادات'!$B$18)*'إعدادات'!$D$18)/'إعدادات'!$B$9)</f>
        <v>0</v>
      </c>
      <c r="M18" s="9">
        <f>IF(A18="","",IFERROR(VLOOKUP(A18,'مدخلات الشهر'!$A$2:$K$501,8,FALSE),0))</f>
        <v>0</v>
      </c>
      <c r="N18" s="9">
        <f>IF(A18="","",IFERROR(VLOOKUP(A18,'مدخلات الشهر'!$A$2:$K$501,9,FALSE),0))</f>
        <v>0</v>
      </c>
      <c r="O18" s="9">
        <f>IF(A18="","",IFERROR(VLOOKUP(A18,'مدخلات الشهر'!$A$2:$K$501,10,FALSE),0))</f>
        <v>0</v>
      </c>
      <c r="P18" s="9">
        <f>IF(A18="","",SUM(K18:L18,M18:O18))</f>
        <v>0</v>
      </c>
      <c r="Q18" s="9">
        <f>IF(A18="","",E18+F18+G18+H18-P18)</f>
        <v>0</v>
      </c>
      <c r="R18" s="9">
        <f>IF(A18="","",J18*'إعدادات'!$B$5)</f>
        <v>0</v>
      </c>
      <c r="S18" s="9">
        <f>IF(A18="","",Q18+R18)</f>
        <v>0</v>
      </c>
    </row>
    <row r="19" spans="1:19" ht="20" customHeight="1">
      <c r="A19" s="5">
        <f>IF('بيانات العاملين'!A19="","",'بيانات العاملين'!A19)</f>
        <v>0</v>
      </c>
      <c r="B19" s="5">
        <f>IF(A19="","",IFERROR(VLOOKUP(A19,'بيانات العاملين'!$A$2:$J$501,2,FALSE),""))</f>
        <v>0</v>
      </c>
      <c r="C19" s="5">
        <f>IF(A19="","",IFERROR(VLOOKUP(A19,'بيانات العاملين'!$A$2:$J$501,4,FALSE),""))</f>
        <v>0</v>
      </c>
      <c r="D19" s="9">
        <f>IF(A19="","",IFERROR(VLOOKUP(A19,'بيانات العاملين'!$A$2:$J$501,8,FALSE),0))</f>
        <v>0</v>
      </c>
      <c r="E19" s="9">
        <f>IF(A19="","",MAX(0,D19*IFERROR(VLOOKUP(A19,'مدخلات الشهر'!$A$2:$K$501,3,FALSE),0)/(IFERROR(VLOOKUP(A19,'مدخلات الشهر'!$A$2:$K$501,3,FALSE),0)+IFERROR(VLOOKUP(A19,'مدخلات الشهر'!$A$2:$K$501,4,FALSE),0),1)))</f>
        <v>0</v>
      </c>
      <c r="F19" s="9">
        <f>IF(A19="","",IFERROR(VLOOKUP(A19,'مدخلات الشهر'!$A$2:$K$501,5,FALSE),0))</f>
        <v>0</v>
      </c>
      <c r="G19" s="9">
        <f>IF(A19="","",IFERROR(VLOOKUP(A19,'مدخلات الشهر'!$A$2:$K$501,6,FALSE),0))</f>
        <v>0</v>
      </c>
      <c r="H19" s="9">
        <f>IF(A19="","",IFERROR(VLOOKUP(A19,'مدخلات الشهر'!$A$2:$K$501,7,FALSE),0))</f>
        <v>0</v>
      </c>
      <c r="I19" s="9">
        <f>IF(A19="","",E19+F19+G19)</f>
        <v>0</v>
      </c>
      <c r="J19" s="9">
        <f>IF(A19="","",IFERROR(VLOOKUP(A19,'بيانات العاملين'!$A$2:$J$501,9,FALSE),0))</f>
        <v>0</v>
      </c>
      <c r="K19" s="9">
        <f>IF(A19="","",J19*'إعدادات'!$B$4)</f>
        <v>0</v>
      </c>
      <c r="L19" s="9">
        <f>IF(A19="","",SUM(MAX(0,MIN(MAX(0,(I19-K19)*'إعدادات'!$B$9-'إعدادات'!$B$8),'إعدادات'!$C$13)-'إعدادات'!$B$13)*'إعدادات'!$D$13,MAX(0,MIN(MAX(0,(I19-K19)*'إعدادات'!$B$9-'إعدادات'!$B$8),'إعدادات'!$C$14)-'إعدادات'!$B$14)*'إعدادات'!$D$14,MAX(0,MIN(MAX(0,(I19-K19)*'إعدادات'!$B$9-'إعدادات'!$B$8),'إعدادات'!$C$15)-'إعدادات'!$B$15)*'إعدادات'!$D$15,MAX(0,MIN(MAX(0,(I19-K19)*'إعدادات'!$B$9-'إعدادات'!$B$8),'إعدادات'!$C$16)-'إعدادات'!$B$16)*'إعدادات'!$D$16,MAX(0,MIN(MAX(0,(I19-K19)*'إعدادات'!$B$9-'إعدادات'!$B$8),'إعدادات'!$C$17)-'إعدادات'!$B$17)*'إعدادات'!$D$17,MAX(0,MIN(MAX(0,(I19-K19)*'إعدادات'!$B$9-'إعدادات'!$B$8),'إعدادات'!$C$18)-'إعدادات'!$B$18)*'إعدادات'!$D$18)/'إعدادات'!$B$9)</f>
        <v>0</v>
      </c>
      <c r="M19" s="9">
        <f>IF(A19="","",IFERROR(VLOOKUP(A19,'مدخلات الشهر'!$A$2:$K$501,8,FALSE),0))</f>
        <v>0</v>
      </c>
      <c r="N19" s="9">
        <f>IF(A19="","",IFERROR(VLOOKUP(A19,'مدخلات الشهر'!$A$2:$K$501,9,FALSE),0))</f>
        <v>0</v>
      </c>
      <c r="O19" s="9">
        <f>IF(A19="","",IFERROR(VLOOKUP(A19,'مدخلات الشهر'!$A$2:$K$501,10,FALSE),0))</f>
        <v>0</v>
      </c>
      <c r="P19" s="9">
        <f>IF(A19="","",SUM(K19:L19,M19:O19))</f>
        <v>0</v>
      </c>
      <c r="Q19" s="9">
        <f>IF(A19="","",E19+F19+G19+H19-P19)</f>
        <v>0</v>
      </c>
      <c r="R19" s="9">
        <f>IF(A19="","",J19*'إعدادات'!$B$5)</f>
        <v>0</v>
      </c>
      <c r="S19" s="9">
        <f>IF(A19="","",Q19+R19)</f>
        <v>0</v>
      </c>
    </row>
    <row r="20" spans="1:19" ht="20" customHeight="1">
      <c r="A20" s="5">
        <f>IF('بيانات العاملين'!A20="","",'بيانات العاملين'!A20)</f>
        <v>0</v>
      </c>
      <c r="B20" s="5">
        <f>IF(A20="","",IFERROR(VLOOKUP(A20,'بيانات العاملين'!$A$2:$J$501,2,FALSE),""))</f>
        <v>0</v>
      </c>
      <c r="C20" s="5">
        <f>IF(A20="","",IFERROR(VLOOKUP(A20,'بيانات العاملين'!$A$2:$J$501,4,FALSE),""))</f>
        <v>0</v>
      </c>
      <c r="D20" s="9">
        <f>IF(A20="","",IFERROR(VLOOKUP(A20,'بيانات العاملين'!$A$2:$J$501,8,FALSE),0))</f>
        <v>0</v>
      </c>
      <c r="E20" s="9">
        <f>IF(A20="","",MAX(0,D20*IFERROR(VLOOKUP(A20,'مدخلات الشهر'!$A$2:$K$501,3,FALSE),0)/(IFERROR(VLOOKUP(A20,'مدخلات الشهر'!$A$2:$K$501,3,FALSE),0)+IFERROR(VLOOKUP(A20,'مدخلات الشهر'!$A$2:$K$501,4,FALSE),0),1)))</f>
        <v>0</v>
      </c>
      <c r="F20" s="9">
        <f>IF(A20="","",IFERROR(VLOOKUP(A20,'مدخلات الشهر'!$A$2:$K$501,5,FALSE),0))</f>
        <v>0</v>
      </c>
      <c r="G20" s="9">
        <f>IF(A20="","",IFERROR(VLOOKUP(A20,'مدخلات الشهر'!$A$2:$K$501,6,FALSE),0))</f>
        <v>0</v>
      </c>
      <c r="H20" s="9">
        <f>IF(A20="","",IFERROR(VLOOKUP(A20,'مدخلات الشهر'!$A$2:$K$501,7,FALSE),0))</f>
        <v>0</v>
      </c>
      <c r="I20" s="9">
        <f>IF(A20="","",E20+F20+G20)</f>
        <v>0</v>
      </c>
      <c r="J20" s="9">
        <f>IF(A20="","",IFERROR(VLOOKUP(A20,'بيانات العاملين'!$A$2:$J$501,9,FALSE),0))</f>
        <v>0</v>
      </c>
      <c r="K20" s="9">
        <f>IF(A20="","",J20*'إعدادات'!$B$4)</f>
        <v>0</v>
      </c>
      <c r="L20" s="9">
        <f>IF(A20="","",SUM(MAX(0,MIN(MAX(0,(I20-K20)*'إعدادات'!$B$9-'إعدادات'!$B$8),'إعدادات'!$C$13)-'إعدادات'!$B$13)*'إعدادات'!$D$13,MAX(0,MIN(MAX(0,(I20-K20)*'إعدادات'!$B$9-'إعدادات'!$B$8),'إعدادات'!$C$14)-'إعدادات'!$B$14)*'إعدادات'!$D$14,MAX(0,MIN(MAX(0,(I20-K20)*'إعدادات'!$B$9-'إعدادات'!$B$8),'إعدادات'!$C$15)-'إعدادات'!$B$15)*'إعدادات'!$D$15,MAX(0,MIN(MAX(0,(I20-K20)*'إعدادات'!$B$9-'إعدادات'!$B$8),'إعدادات'!$C$16)-'إعدادات'!$B$16)*'إعدادات'!$D$16,MAX(0,MIN(MAX(0,(I20-K20)*'إعدادات'!$B$9-'إعدادات'!$B$8),'إعدادات'!$C$17)-'إعدادات'!$B$17)*'إعدادات'!$D$17,MAX(0,MIN(MAX(0,(I20-K20)*'إعدادات'!$B$9-'إعدادات'!$B$8),'إعدادات'!$C$18)-'إعدادات'!$B$18)*'إعدادات'!$D$18)/'إعدادات'!$B$9)</f>
        <v>0</v>
      </c>
      <c r="M20" s="9">
        <f>IF(A20="","",IFERROR(VLOOKUP(A20,'مدخلات الشهر'!$A$2:$K$501,8,FALSE),0))</f>
        <v>0</v>
      </c>
      <c r="N20" s="9">
        <f>IF(A20="","",IFERROR(VLOOKUP(A20,'مدخلات الشهر'!$A$2:$K$501,9,FALSE),0))</f>
        <v>0</v>
      </c>
      <c r="O20" s="9">
        <f>IF(A20="","",IFERROR(VLOOKUP(A20,'مدخلات الشهر'!$A$2:$K$501,10,FALSE),0))</f>
        <v>0</v>
      </c>
      <c r="P20" s="9">
        <f>IF(A20="","",SUM(K20:L20,M20:O20))</f>
        <v>0</v>
      </c>
      <c r="Q20" s="9">
        <f>IF(A20="","",E20+F20+G20+H20-P20)</f>
        <v>0</v>
      </c>
      <c r="R20" s="9">
        <f>IF(A20="","",J20*'إعدادات'!$B$5)</f>
        <v>0</v>
      </c>
      <c r="S20" s="9">
        <f>IF(A20="","",Q20+R20)</f>
        <v>0</v>
      </c>
    </row>
    <row r="21" spans="1:19" ht="20" customHeight="1">
      <c r="A21" s="5">
        <f>IF('بيانات العاملين'!A21="","",'بيانات العاملين'!A21)</f>
        <v>0</v>
      </c>
      <c r="B21" s="5">
        <f>IF(A21="","",IFERROR(VLOOKUP(A21,'بيانات العاملين'!$A$2:$J$501,2,FALSE),""))</f>
        <v>0</v>
      </c>
      <c r="C21" s="5">
        <f>IF(A21="","",IFERROR(VLOOKUP(A21,'بيانات العاملين'!$A$2:$J$501,4,FALSE),""))</f>
        <v>0</v>
      </c>
      <c r="D21" s="9">
        <f>IF(A21="","",IFERROR(VLOOKUP(A21,'بيانات العاملين'!$A$2:$J$501,8,FALSE),0))</f>
        <v>0</v>
      </c>
      <c r="E21" s="9">
        <f>IF(A21="","",MAX(0,D21*IFERROR(VLOOKUP(A21,'مدخلات الشهر'!$A$2:$K$501,3,FALSE),0)/(IFERROR(VLOOKUP(A21,'مدخلات الشهر'!$A$2:$K$501,3,FALSE),0)+IFERROR(VLOOKUP(A21,'مدخلات الشهر'!$A$2:$K$501,4,FALSE),0),1)))</f>
        <v>0</v>
      </c>
      <c r="F21" s="9">
        <f>IF(A21="","",IFERROR(VLOOKUP(A21,'مدخلات الشهر'!$A$2:$K$501,5,FALSE),0))</f>
        <v>0</v>
      </c>
      <c r="G21" s="9">
        <f>IF(A21="","",IFERROR(VLOOKUP(A21,'مدخلات الشهر'!$A$2:$K$501,6,FALSE),0))</f>
        <v>0</v>
      </c>
      <c r="H21" s="9">
        <f>IF(A21="","",IFERROR(VLOOKUP(A21,'مدخلات الشهر'!$A$2:$K$501,7,FALSE),0))</f>
        <v>0</v>
      </c>
      <c r="I21" s="9">
        <f>IF(A21="","",E21+F21+G21)</f>
        <v>0</v>
      </c>
      <c r="J21" s="9">
        <f>IF(A21="","",IFERROR(VLOOKUP(A21,'بيانات العاملين'!$A$2:$J$501,9,FALSE),0))</f>
        <v>0</v>
      </c>
      <c r="K21" s="9">
        <f>IF(A21="","",J21*'إعدادات'!$B$4)</f>
        <v>0</v>
      </c>
      <c r="L21" s="9">
        <f>IF(A21="","",SUM(MAX(0,MIN(MAX(0,(I21-K21)*'إعدادات'!$B$9-'إعدادات'!$B$8),'إعدادات'!$C$13)-'إعدادات'!$B$13)*'إعدادات'!$D$13,MAX(0,MIN(MAX(0,(I21-K21)*'إعدادات'!$B$9-'إعدادات'!$B$8),'إعدادات'!$C$14)-'إعدادات'!$B$14)*'إعدادات'!$D$14,MAX(0,MIN(MAX(0,(I21-K21)*'إعدادات'!$B$9-'إعدادات'!$B$8),'إعدادات'!$C$15)-'إعدادات'!$B$15)*'إعدادات'!$D$15,MAX(0,MIN(MAX(0,(I21-K21)*'إعدادات'!$B$9-'إعدادات'!$B$8),'إعدادات'!$C$16)-'إعدادات'!$B$16)*'إعدادات'!$D$16,MAX(0,MIN(MAX(0,(I21-K21)*'إعدادات'!$B$9-'إعدادات'!$B$8),'إعدادات'!$C$17)-'إعدادات'!$B$17)*'إعدادات'!$D$17,MAX(0,MIN(MAX(0,(I21-K21)*'إعدادات'!$B$9-'إعدادات'!$B$8),'إعدادات'!$C$18)-'إعدادات'!$B$18)*'إعدادات'!$D$18)/'إعدادات'!$B$9)</f>
        <v>0</v>
      </c>
      <c r="M21" s="9">
        <f>IF(A21="","",IFERROR(VLOOKUP(A21,'مدخلات الشهر'!$A$2:$K$501,8,FALSE),0))</f>
        <v>0</v>
      </c>
      <c r="N21" s="9">
        <f>IF(A21="","",IFERROR(VLOOKUP(A21,'مدخلات الشهر'!$A$2:$K$501,9,FALSE),0))</f>
        <v>0</v>
      </c>
      <c r="O21" s="9">
        <f>IF(A21="","",IFERROR(VLOOKUP(A21,'مدخلات الشهر'!$A$2:$K$501,10,FALSE),0))</f>
        <v>0</v>
      </c>
      <c r="P21" s="9">
        <f>IF(A21="","",SUM(K21:L21,M21:O21))</f>
        <v>0</v>
      </c>
      <c r="Q21" s="9">
        <f>IF(A21="","",E21+F21+G21+H21-P21)</f>
        <v>0</v>
      </c>
      <c r="R21" s="9">
        <f>IF(A21="","",J21*'إعدادات'!$B$5)</f>
        <v>0</v>
      </c>
      <c r="S21" s="9">
        <f>IF(A21="","",Q21+R21)</f>
        <v>0</v>
      </c>
    </row>
    <row r="22" spans="1:19" ht="20" customHeight="1">
      <c r="A22" s="5">
        <f>IF('بيانات العاملين'!A22="","",'بيانات العاملين'!A22)</f>
        <v>0</v>
      </c>
      <c r="B22" s="5">
        <f>IF(A22="","",IFERROR(VLOOKUP(A22,'بيانات العاملين'!$A$2:$J$501,2,FALSE),""))</f>
        <v>0</v>
      </c>
      <c r="C22" s="5">
        <f>IF(A22="","",IFERROR(VLOOKUP(A22,'بيانات العاملين'!$A$2:$J$501,4,FALSE),""))</f>
        <v>0</v>
      </c>
      <c r="D22" s="9">
        <f>IF(A22="","",IFERROR(VLOOKUP(A22,'بيانات العاملين'!$A$2:$J$501,8,FALSE),0))</f>
        <v>0</v>
      </c>
      <c r="E22" s="9">
        <f>IF(A22="","",MAX(0,D22*IFERROR(VLOOKUP(A22,'مدخلات الشهر'!$A$2:$K$501,3,FALSE),0)/(IFERROR(VLOOKUP(A22,'مدخلات الشهر'!$A$2:$K$501,3,FALSE),0)+IFERROR(VLOOKUP(A22,'مدخلات الشهر'!$A$2:$K$501,4,FALSE),0),1)))</f>
        <v>0</v>
      </c>
      <c r="F22" s="9">
        <f>IF(A22="","",IFERROR(VLOOKUP(A22,'مدخلات الشهر'!$A$2:$K$501,5,FALSE),0))</f>
        <v>0</v>
      </c>
      <c r="G22" s="9">
        <f>IF(A22="","",IFERROR(VLOOKUP(A22,'مدخلات الشهر'!$A$2:$K$501,6,FALSE),0))</f>
        <v>0</v>
      </c>
      <c r="H22" s="9">
        <f>IF(A22="","",IFERROR(VLOOKUP(A22,'مدخلات الشهر'!$A$2:$K$501,7,FALSE),0))</f>
        <v>0</v>
      </c>
      <c r="I22" s="9">
        <f>IF(A22="","",E22+F22+G22)</f>
        <v>0</v>
      </c>
      <c r="J22" s="9">
        <f>IF(A22="","",IFERROR(VLOOKUP(A22,'بيانات العاملين'!$A$2:$J$501,9,FALSE),0))</f>
        <v>0</v>
      </c>
      <c r="K22" s="9">
        <f>IF(A22="","",J22*'إعدادات'!$B$4)</f>
        <v>0</v>
      </c>
      <c r="L22" s="9">
        <f>IF(A22="","",SUM(MAX(0,MIN(MAX(0,(I22-K22)*'إعدادات'!$B$9-'إعدادات'!$B$8),'إعدادات'!$C$13)-'إعدادات'!$B$13)*'إعدادات'!$D$13,MAX(0,MIN(MAX(0,(I22-K22)*'إعدادات'!$B$9-'إعدادات'!$B$8),'إعدادات'!$C$14)-'إعدادات'!$B$14)*'إعدادات'!$D$14,MAX(0,MIN(MAX(0,(I22-K22)*'إعدادات'!$B$9-'إعدادات'!$B$8),'إعدادات'!$C$15)-'إعدادات'!$B$15)*'إعدادات'!$D$15,MAX(0,MIN(MAX(0,(I22-K22)*'إعدادات'!$B$9-'إعدادات'!$B$8),'إعدادات'!$C$16)-'إعدادات'!$B$16)*'إعدادات'!$D$16,MAX(0,MIN(MAX(0,(I22-K22)*'إعدادات'!$B$9-'إعدادات'!$B$8),'إعدادات'!$C$17)-'إعدادات'!$B$17)*'إعدادات'!$D$17,MAX(0,MIN(MAX(0,(I22-K22)*'إعدادات'!$B$9-'إعدادات'!$B$8),'إعدادات'!$C$18)-'إعدادات'!$B$18)*'إعدادات'!$D$18)/'إعدادات'!$B$9)</f>
        <v>0</v>
      </c>
      <c r="M22" s="9">
        <f>IF(A22="","",IFERROR(VLOOKUP(A22,'مدخلات الشهر'!$A$2:$K$501,8,FALSE),0))</f>
        <v>0</v>
      </c>
      <c r="N22" s="9">
        <f>IF(A22="","",IFERROR(VLOOKUP(A22,'مدخلات الشهر'!$A$2:$K$501,9,FALSE),0))</f>
        <v>0</v>
      </c>
      <c r="O22" s="9">
        <f>IF(A22="","",IFERROR(VLOOKUP(A22,'مدخلات الشهر'!$A$2:$K$501,10,FALSE),0))</f>
        <v>0</v>
      </c>
      <c r="P22" s="9">
        <f>IF(A22="","",SUM(K22:L22,M22:O22))</f>
        <v>0</v>
      </c>
      <c r="Q22" s="9">
        <f>IF(A22="","",E22+F22+G22+H22-P22)</f>
        <v>0</v>
      </c>
      <c r="R22" s="9">
        <f>IF(A22="","",J22*'إعدادات'!$B$5)</f>
        <v>0</v>
      </c>
      <c r="S22" s="9">
        <f>IF(A22="","",Q22+R22)</f>
        <v>0</v>
      </c>
    </row>
    <row r="23" spans="1:19" ht="20" customHeight="1">
      <c r="A23" s="5">
        <f>IF('بيانات العاملين'!A23="","",'بيانات العاملين'!A23)</f>
        <v>0</v>
      </c>
      <c r="B23" s="5">
        <f>IF(A23="","",IFERROR(VLOOKUP(A23,'بيانات العاملين'!$A$2:$J$501,2,FALSE),""))</f>
        <v>0</v>
      </c>
      <c r="C23" s="5">
        <f>IF(A23="","",IFERROR(VLOOKUP(A23,'بيانات العاملين'!$A$2:$J$501,4,FALSE),""))</f>
        <v>0</v>
      </c>
      <c r="D23" s="9">
        <f>IF(A23="","",IFERROR(VLOOKUP(A23,'بيانات العاملين'!$A$2:$J$501,8,FALSE),0))</f>
        <v>0</v>
      </c>
      <c r="E23" s="9">
        <f>IF(A23="","",MAX(0,D23*IFERROR(VLOOKUP(A23,'مدخلات الشهر'!$A$2:$K$501,3,FALSE),0)/(IFERROR(VLOOKUP(A23,'مدخلات الشهر'!$A$2:$K$501,3,FALSE),0)+IFERROR(VLOOKUP(A23,'مدخلات الشهر'!$A$2:$K$501,4,FALSE),0),1)))</f>
        <v>0</v>
      </c>
      <c r="F23" s="9">
        <f>IF(A23="","",IFERROR(VLOOKUP(A23,'مدخلات الشهر'!$A$2:$K$501,5,FALSE),0))</f>
        <v>0</v>
      </c>
      <c r="G23" s="9">
        <f>IF(A23="","",IFERROR(VLOOKUP(A23,'مدخلات الشهر'!$A$2:$K$501,6,FALSE),0))</f>
        <v>0</v>
      </c>
      <c r="H23" s="9">
        <f>IF(A23="","",IFERROR(VLOOKUP(A23,'مدخلات الشهر'!$A$2:$K$501,7,FALSE),0))</f>
        <v>0</v>
      </c>
      <c r="I23" s="9">
        <f>IF(A23="","",E23+F23+G23)</f>
        <v>0</v>
      </c>
      <c r="J23" s="9">
        <f>IF(A23="","",IFERROR(VLOOKUP(A23,'بيانات العاملين'!$A$2:$J$501,9,FALSE),0))</f>
        <v>0</v>
      </c>
      <c r="K23" s="9">
        <f>IF(A23="","",J23*'إعدادات'!$B$4)</f>
        <v>0</v>
      </c>
      <c r="L23" s="9">
        <f>IF(A23="","",SUM(MAX(0,MIN(MAX(0,(I23-K23)*'إعدادات'!$B$9-'إعدادات'!$B$8),'إعدادات'!$C$13)-'إعدادات'!$B$13)*'إعدادات'!$D$13,MAX(0,MIN(MAX(0,(I23-K23)*'إعدادات'!$B$9-'إعدادات'!$B$8),'إعدادات'!$C$14)-'إعدادات'!$B$14)*'إعدادات'!$D$14,MAX(0,MIN(MAX(0,(I23-K23)*'إعدادات'!$B$9-'إعدادات'!$B$8),'إعدادات'!$C$15)-'إعدادات'!$B$15)*'إعدادات'!$D$15,MAX(0,MIN(MAX(0,(I23-K23)*'إعدادات'!$B$9-'إعدادات'!$B$8),'إعدادات'!$C$16)-'إعدادات'!$B$16)*'إعدادات'!$D$16,MAX(0,MIN(MAX(0,(I23-K23)*'إعدادات'!$B$9-'إعدادات'!$B$8),'إعدادات'!$C$17)-'إعدادات'!$B$17)*'إعدادات'!$D$17,MAX(0,MIN(MAX(0,(I23-K23)*'إعدادات'!$B$9-'إعدادات'!$B$8),'إعدادات'!$C$18)-'إعدادات'!$B$18)*'إعدادات'!$D$18)/'إعدادات'!$B$9)</f>
        <v>0</v>
      </c>
      <c r="M23" s="9">
        <f>IF(A23="","",IFERROR(VLOOKUP(A23,'مدخلات الشهر'!$A$2:$K$501,8,FALSE),0))</f>
        <v>0</v>
      </c>
      <c r="N23" s="9">
        <f>IF(A23="","",IFERROR(VLOOKUP(A23,'مدخلات الشهر'!$A$2:$K$501,9,FALSE),0))</f>
        <v>0</v>
      </c>
      <c r="O23" s="9">
        <f>IF(A23="","",IFERROR(VLOOKUP(A23,'مدخلات الشهر'!$A$2:$K$501,10,FALSE),0))</f>
        <v>0</v>
      </c>
      <c r="P23" s="9">
        <f>IF(A23="","",SUM(K23:L23,M23:O23))</f>
        <v>0</v>
      </c>
      <c r="Q23" s="9">
        <f>IF(A23="","",E23+F23+G23+H23-P23)</f>
        <v>0</v>
      </c>
      <c r="R23" s="9">
        <f>IF(A23="","",J23*'إعدادات'!$B$5)</f>
        <v>0</v>
      </c>
      <c r="S23" s="9">
        <f>IF(A23="","",Q23+R23)</f>
        <v>0</v>
      </c>
    </row>
    <row r="24" spans="1:19" ht="20" customHeight="1">
      <c r="A24" s="5">
        <f>IF('بيانات العاملين'!A24="","",'بيانات العاملين'!A24)</f>
        <v>0</v>
      </c>
      <c r="B24" s="5">
        <f>IF(A24="","",IFERROR(VLOOKUP(A24,'بيانات العاملين'!$A$2:$J$501,2,FALSE),""))</f>
        <v>0</v>
      </c>
      <c r="C24" s="5">
        <f>IF(A24="","",IFERROR(VLOOKUP(A24,'بيانات العاملين'!$A$2:$J$501,4,FALSE),""))</f>
        <v>0</v>
      </c>
      <c r="D24" s="9">
        <f>IF(A24="","",IFERROR(VLOOKUP(A24,'بيانات العاملين'!$A$2:$J$501,8,FALSE),0))</f>
        <v>0</v>
      </c>
      <c r="E24" s="9">
        <f>IF(A24="","",MAX(0,D24*IFERROR(VLOOKUP(A24,'مدخلات الشهر'!$A$2:$K$501,3,FALSE),0)/(IFERROR(VLOOKUP(A24,'مدخلات الشهر'!$A$2:$K$501,3,FALSE),0)+IFERROR(VLOOKUP(A24,'مدخلات الشهر'!$A$2:$K$501,4,FALSE),0),1)))</f>
        <v>0</v>
      </c>
      <c r="F24" s="9">
        <f>IF(A24="","",IFERROR(VLOOKUP(A24,'مدخلات الشهر'!$A$2:$K$501,5,FALSE),0))</f>
        <v>0</v>
      </c>
      <c r="G24" s="9">
        <f>IF(A24="","",IFERROR(VLOOKUP(A24,'مدخلات الشهر'!$A$2:$K$501,6,FALSE),0))</f>
        <v>0</v>
      </c>
      <c r="H24" s="9">
        <f>IF(A24="","",IFERROR(VLOOKUP(A24,'مدخلات الشهر'!$A$2:$K$501,7,FALSE),0))</f>
        <v>0</v>
      </c>
      <c r="I24" s="9">
        <f>IF(A24="","",E24+F24+G24)</f>
        <v>0</v>
      </c>
      <c r="J24" s="9">
        <f>IF(A24="","",IFERROR(VLOOKUP(A24,'بيانات العاملين'!$A$2:$J$501,9,FALSE),0))</f>
        <v>0</v>
      </c>
      <c r="K24" s="9">
        <f>IF(A24="","",J24*'إعدادات'!$B$4)</f>
        <v>0</v>
      </c>
      <c r="L24" s="9">
        <f>IF(A24="","",SUM(MAX(0,MIN(MAX(0,(I24-K24)*'إعدادات'!$B$9-'إعدادات'!$B$8),'إعدادات'!$C$13)-'إعدادات'!$B$13)*'إعدادات'!$D$13,MAX(0,MIN(MAX(0,(I24-K24)*'إعدادات'!$B$9-'إعدادات'!$B$8),'إعدادات'!$C$14)-'إعدادات'!$B$14)*'إعدادات'!$D$14,MAX(0,MIN(MAX(0,(I24-K24)*'إعدادات'!$B$9-'إعدادات'!$B$8),'إعدادات'!$C$15)-'إعدادات'!$B$15)*'إعدادات'!$D$15,MAX(0,MIN(MAX(0,(I24-K24)*'إعدادات'!$B$9-'إعدادات'!$B$8),'إعدادات'!$C$16)-'إعدادات'!$B$16)*'إعدادات'!$D$16,MAX(0,MIN(MAX(0,(I24-K24)*'إعدادات'!$B$9-'إعدادات'!$B$8),'إعدادات'!$C$17)-'إعدادات'!$B$17)*'إعدادات'!$D$17,MAX(0,MIN(MAX(0,(I24-K24)*'إعدادات'!$B$9-'إعدادات'!$B$8),'إعدادات'!$C$18)-'إعدادات'!$B$18)*'إعدادات'!$D$18)/'إعدادات'!$B$9)</f>
        <v>0</v>
      </c>
      <c r="M24" s="9">
        <f>IF(A24="","",IFERROR(VLOOKUP(A24,'مدخلات الشهر'!$A$2:$K$501,8,FALSE),0))</f>
        <v>0</v>
      </c>
      <c r="N24" s="9">
        <f>IF(A24="","",IFERROR(VLOOKUP(A24,'مدخلات الشهر'!$A$2:$K$501,9,FALSE),0))</f>
        <v>0</v>
      </c>
      <c r="O24" s="9">
        <f>IF(A24="","",IFERROR(VLOOKUP(A24,'مدخلات الشهر'!$A$2:$K$501,10,FALSE),0))</f>
        <v>0</v>
      </c>
      <c r="P24" s="9">
        <f>IF(A24="","",SUM(K24:L24,M24:O24))</f>
        <v>0</v>
      </c>
      <c r="Q24" s="9">
        <f>IF(A24="","",E24+F24+G24+H24-P24)</f>
        <v>0</v>
      </c>
      <c r="R24" s="9">
        <f>IF(A24="","",J24*'إعدادات'!$B$5)</f>
        <v>0</v>
      </c>
      <c r="S24" s="9">
        <f>IF(A24="","",Q24+R24)</f>
        <v>0</v>
      </c>
    </row>
    <row r="25" spans="1:19" ht="20" customHeight="1">
      <c r="A25" s="5">
        <f>IF('بيانات العاملين'!A25="","",'بيانات العاملين'!A25)</f>
        <v>0</v>
      </c>
      <c r="B25" s="5">
        <f>IF(A25="","",IFERROR(VLOOKUP(A25,'بيانات العاملين'!$A$2:$J$501,2,FALSE),""))</f>
        <v>0</v>
      </c>
      <c r="C25" s="5">
        <f>IF(A25="","",IFERROR(VLOOKUP(A25,'بيانات العاملين'!$A$2:$J$501,4,FALSE),""))</f>
        <v>0</v>
      </c>
      <c r="D25" s="9">
        <f>IF(A25="","",IFERROR(VLOOKUP(A25,'بيانات العاملين'!$A$2:$J$501,8,FALSE),0))</f>
        <v>0</v>
      </c>
      <c r="E25" s="9">
        <f>IF(A25="","",MAX(0,D25*IFERROR(VLOOKUP(A25,'مدخلات الشهر'!$A$2:$K$501,3,FALSE),0)/(IFERROR(VLOOKUP(A25,'مدخلات الشهر'!$A$2:$K$501,3,FALSE),0)+IFERROR(VLOOKUP(A25,'مدخلات الشهر'!$A$2:$K$501,4,FALSE),0),1)))</f>
        <v>0</v>
      </c>
      <c r="F25" s="9">
        <f>IF(A25="","",IFERROR(VLOOKUP(A25,'مدخلات الشهر'!$A$2:$K$501,5,FALSE),0))</f>
        <v>0</v>
      </c>
      <c r="G25" s="9">
        <f>IF(A25="","",IFERROR(VLOOKUP(A25,'مدخلات الشهر'!$A$2:$K$501,6,FALSE),0))</f>
        <v>0</v>
      </c>
      <c r="H25" s="9">
        <f>IF(A25="","",IFERROR(VLOOKUP(A25,'مدخلات الشهر'!$A$2:$K$501,7,FALSE),0))</f>
        <v>0</v>
      </c>
      <c r="I25" s="9">
        <f>IF(A25="","",E25+F25+G25)</f>
        <v>0</v>
      </c>
      <c r="J25" s="9">
        <f>IF(A25="","",IFERROR(VLOOKUP(A25,'بيانات العاملين'!$A$2:$J$501,9,FALSE),0))</f>
        <v>0</v>
      </c>
      <c r="K25" s="9">
        <f>IF(A25="","",J25*'إعدادات'!$B$4)</f>
        <v>0</v>
      </c>
      <c r="L25" s="9">
        <f>IF(A25="","",SUM(MAX(0,MIN(MAX(0,(I25-K25)*'إعدادات'!$B$9-'إعدادات'!$B$8),'إعدادات'!$C$13)-'إعدادات'!$B$13)*'إعدادات'!$D$13,MAX(0,MIN(MAX(0,(I25-K25)*'إعدادات'!$B$9-'إعدادات'!$B$8),'إعدادات'!$C$14)-'إعدادات'!$B$14)*'إعدادات'!$D$14,MAX(0,MIN(MAX(0,(I25-K25)*'إعدادات'!$B$9-'إعدادات'!$B$8),'إعدادات'!$C$15)-'إعدادات'!$B$15)*'إعدادات'!$D$15,MAX(0,MIN(MAX(0,(I25-K25)*'إعدادات'!$B$9-'إعدادات'!$B$8),'إعدادات'!$C$16)-'إعدادات'!$B$16)*'إعدادات'!$D$16,MAX(0,MIN(MAX(0,(I25-K25)*'إعدادات'!$B$9-'إعدادات'!$B$8),'إعدادات'!$C$17)-'إعدادات'!$B$17)*'إعدادات'!$D$17,MAX(0,MIN(MAX(0,(I25-K25)*'إعدادات'!$B$9-'إعدادات'!$B$8),'إعدادات'!$C$18)-'إعدادات'!$B$18)*'إعدادات'!$D$18)/'إعدادات'!$B$9)</f>
        <v>0</v>
      </c>
      <c r="M25" s="9">
        <f>IF(A25="","",IFERROR(VLOOKUP(A25,'مدخلات الشهر'!$A$2:$K$501,8,FALSE),0))</f>
        <v>0</v>
      </c>
      <c r="N25" s="9">
        <f>IF(A25="","",IFERROR(VLOOKUP(A25,'مدخلات الشهر'!$A$2:$K$501,9,FALSE),0))</f>
        <v>0</v>
      </c>
      <c r="O25" s="9">
        <f>IF(A25="","",IFERROR(VLOOKUP(A25,'مدخلات الشهر'!$A$2:$K$501,10,FALSE),0))</f>
        <v>0</v>
      </c>
      <c r="P25" s="9">
        <f>IF(A25="","",SUM(K25:L25,M25:O25))</f>
        <v>0</v>
      </c>
      <c r="Q25" s="9">
        <f>IF(A25="","",E25+F25+G25+H25-P25)</f>
        <v>0</v>
      </c>
      <c r="R25" s="9">
        <f>IF(A25="","",J25*'إعدادات'!$B$5)</f>
        <v>0</v>
      </c>
      <c r="S25" s="9">
        <f>IF(A25="","",Q25+R25)</f>
        <v>0</v>
      </c>
    </row>
    <row r="26" spans="1:19" ht="20" customHeight="1">
      <c r="A26" s="5">
        <f>IF('بيانات العاملين'!A26="","",'بيانات العاملين'!A26)</f>
        <v>0</v>
      </c>
      <c r="B26" s="5">
        <f>IF(A26="","",IFERROR(VLOOKUP(A26,'بيانات العاملين'!$A$2:$J$501,2,FALSE),""))</f>
        <v>0</v>
      </c>
      <c r="C26" s="5">
        <f>IF(A26="","",IFERROR(VLOOKUP(A26,'بيانات العاملين'!$A$2:$J$501,4,FALSE),""))</f>
        <v>0</v>
      </c>
      <c r="D26" s="9">
        <f>IF(A26="","",IFERROR(VLOOKUP(A26,'بيانات العاملين'!$A$2:$J$501,8,FALSE),0))</f>
        <v>0</v>
      </c>
      <c r="E26" s="9">
        <f>IF(A26="","",MAX(0,D26*IFERROR(VLOOKUP(A26,'مدخلات الشهر'!$A$2:$K$501,3,FALSE),0)/(IFERROR(VLOOKUP(A26,'مدخلات الشهر'!$A$2:$K$501,3,FALSE),0)+IFERROR(VLOOKUP(A26,'مدخلات الشهر'!$A$2:$K$501,4,FALSE),0),1)))</f>
        <v>0</v>
      </c>
      <c r="F26" s="9">
        <f>IF(A26="","",IFERROR(VLOOKUP(A26,'مدخلات الشهر'!$A$2:$K$501,5,FALSE),0))</f>
        <v>0</v>
      </c>
      <c r="G26" s="9">
        <f>IF(A26="","",IFERROR(VLOOKUP(A26,'مدخلات الشهر'!$A$2:$K$501,6,FALSE),0))</f>
        <v>0</v>
      </c>
      <c r="H26" s="9">
        <f>IF(A26="","",IFERROR(VLOOKUP(A26,'مدخلات الشهر'!$A$2:$K$501,7,FALSE),0))</f>
        <v>0</v>
      </c>
      <c r="I26" s="9">
        <f>IF(A26="","",E26+F26+G26)</f>
        <v>0</v>
      </c>
      <c r="J26" s="9">
        <f>IF(A26="","",IFERROR(VLOOKUP(A26,'بيانات العاملين'!$A$2:$J$501,9,FALSE),0))</f>
        <v>0</v>
      </c>
      <c r="K26" s="9">
        <f>IF(A26="","",J26*'إعدادات'!$B$4)</f>
        <v>0</v>
      </c>
      <c r="L26" s="9">
        <f>IF(A26="","",SUM(MAX(0,MIN(MAX(0,(I26-K26)*'إعدادات'!$B$9-'إعدادات'!$B$8),'إعدادات'!$C$13)-'إعدادات'!$B$13)*'إعدادات'!$D$13,MAX(0,MIN(MAX(0,(I26-K26)*'إعدادات'!$B$9-'إعدادات'!$B$8),'إعدادات'!$C$14)-'إعدادات'!$B$14)*'إعدادات'!$D$14,MAX(0,MIN(MAX(0,(I26-K26)*'إعدادات'!$B$9-'إعدادات'!$B$8),'إعدادات'!$C$15)-'إعدادات'!$B$15)*'إعدادات'!$D$15,MAX(0,MIN(MAX(0,(I26-K26)*'إعدادات'!$B$9-'إعدادات'!$B$8),'إعدادات'!$C$16)-'إعدادات'!$B$16)*'إعدادات'!$D$16,MAX(0,MIN(MAX(0,(I26-K26)*'إعدادات'!$B$9-'إعدادات'!$B$8),'إعدادات'!$C$17)-'إعدادات'!$B$17)*'إعدادات'!$D$17,MAX(0,MIN(MAX(0,(I26-K26)*'إعدادات'!$B$9-'إعدادات'!$B$8),'إعدادات'!$C$18)-'إعدادات'!$B$18)*'إعدادات'!$D$18)/'إعدادات'!$B$9)</f>
        <v>0</v>
      </c>
      <c r="M26" s="9">
        <f>IF(A26="","",IFERROR(VLOOKUP(A26,'مدخلات الشهر'!$A$2:$K$501,8,FALSE),0))</f>
        <v>0</v>
      </c>
      <c r="N26" s="9">
        <f>IF(A26="","",IFERROR(VLOOKUP(A26,'مدخلات الشهر'!$A$2:$K$501,9,FALSE),0))</f>
        <v>0</v>
      </c>
      <c r="O26" s="9">
        <f>IF(A26="","",IFERROR(VLOOKUP(A26,'مدخلات الشهر'!$A$2:$K$501,10,FALSE),0))</f>
        <v>0</v>
      </c>
      <c r="P26" s="9">
        <f>IF(A26="","",SUM(K26:L26,M26:O26))</f>
        <v>0</v>
      </c>
      <c r="Q26" s="9">
        <f>IF(A26="","",E26+F26+G26+H26-P26)</f>
        <v>0</v>
      </c>
      <c r="R26" s="9">
        <f>IF(A26="","",J26*'إعدادات'!$B$5)</f>
        <v>0</v>
      </c>
      <c r="S26" s="9">
        <f>IF(A26="","",Q26+R26)</f>
        <v>0</v>
      </c>
    </row>
    <row r="27" spans="1:19" ht="20" customHeight="1">
      <c r="A27" s="5">
        <f>IF('بيانات العاملين'!A27="","",'بيانات العاملين'!A27)</f>
        <v>0</v>
      </c>
      <c r="B27" s="5">
        <f>IF(A27="","",IFERROR(VLOOKUP(A27,'بيانات العاملين'!$A$2:$J$501,2,FALSE),""))</f>
        <v>0</v>
      </c>
      <c r="C27" s="5">
        <f>IF(A27="","",IFERROR(VLOOKUP(A27,'بيانات العاملين'!$A$2:$J$501,4,FALSE),""))</f>
        <v>0</v>
      </c>
      <c r="D27" s="9">
        <f>IF(A27="","",IFERROR(VLOOKUP(A27,'بيانات العاملين'!$A$2:$J$501,8,FALSE),0))</f>
        <v>0</v>
      </c>
      <c r="E27" s="9">
        <f>IF(A27="","",MAX(0,D27*IFERROR(VLOOKUP(A27,'مدخلات الشهر'!$A$2:$K$501,3,FALSE),0)/(IFERROR(VLOOKUP(A27,'مدخلات الشهر'!$A$2:$K$501,3,FALSE),0)+IFERROR(VLOOKUP(A27,'مدخلات الشهر'!$A$2:$K$501,4,FALSE),0),1)))</f>
        <v>0</v>
      </c>
      <c r="F27" s="9">
        <f>IF(A27="","",IFERROR(VLOOKUP(A27,'مدخلات الشهر'!$A$2:$K$501,5,FALSE),0))</f>
        <v>0</v>
      </c>
      <c r="G27" s="9">
        <f>IF(A27="","",IFERROR(VLOOKUP(A27,'مدخلات الشهر'!$A$2:$K$501,6,FALSE),0))</f>
        <v>0</v>
      </c>
      <c r="H27" s="9">
        <f>IF(A27="","",IFERROR(VLOOKUP(A27,'مدخلات الشهر'!$A$2:$K$501,7,FALSE),0))</f>
        <v>0</v>
      </c>
      <c r="I27" s="9">
        <f>IF(A27="","",E27+F27+G27)</f>
        <v>0</v>
      </c>
      <c r="J27" s="9">
        <f>IF(A27="","",IFERROR(VLOOKUP(A27,'بيانات العاملين'!$A$2:$J$501,9,FALSE),0))</f>
        <v>0</v>
      </c>
      <c r="K27" s="9">
        <f>IF(A27="","",J27*'إعدادات'!$B$4)</f>
        <v>0</v>
      </c>
      <c r="L27" s="9">
        <f>IF(A27="","",SUM(MAX(0,MIN(MAX(0,(I27-K27)*'إعدادات'!$B$9-'إعدادات'!$B$8),'إعدادات'!$C$13)-'إعدادات'!$B$13)*'إعدادات'!$D$13,MAX(0,MIN(MAX(0,(I27-K27)*'إعدادات'!$B$9-'إعدادات'!$B$8),'إعدادات'!$C$14)-'إعدادات'!$B$14)*'إعدادات'!$D$14,MAX(0,MIN(MAX(0,(I27-K27)*'إعدادات'!$B$9-'إعدادات'!$B$8),'إعدادات'!$C$15)-'إعدادات'!$B$15)*'إعدادات'!$D$15,MAX(0,MIN(MAX(0,(I27-K27)*'إعدادات'!$B$9-'إعدادات'!$B$8),'إعدادات'!$C$16)-'إعدادات'!$B$16)*'إعدادات'!$D$16,MAX(0,MIN(MAX(0,(I27-K27)*'إعدادات'!$B$9-'إعدادات'!$B$8),'إعدادات'!$C$17)-'إعدادات'!$B$17)*'إعدادات'!$D$17,MAX(0,MIN(MAX(0,(I27-K27)*'إعدادات'!$B$9-'إعدادات'!$B$8),'إعدادات'!$C$18)-'إعدادات'!$B$18)*'إعدادات'!$D$18)/'إعدادات'!$B$9)</f>
        <v>0</v>
      </c>
      <c r="M27" s="9">
        <f>IF(A27="","",IFERROR(VLOOKUP(A27,'مدخلات الشهر'!$A$2:$K$501,8,FALSE),0))</f>
        <v>0</v>
      </c>
      <c r="N27" s="9">
        <f>IF(A27="","",IFERROR(VLOOKUP(A27,'مدخلات الشهر'!$A$2:$K$501,9,FALSE),0))</f>
        <v>0</v>
      </c>
      <c r="O27" s="9">
        <f>IF(A27="","",IFERROR(VLOOKUP(A27,'مدخلات الشهر'!$A$2:$K$501,10,FALSE),0))</f>
        <v>0</v>
      </c>
      <c r="P27" s="9">
        <f>IF(A27="","",SUM(K27:L27,M27:O27))</f>
        <v>0</v>
      </c>
      <c r="Q27" s="9">
        <f>IF(A27="","",E27+F27+G27+H27-P27)</f>
        <v>0</v>
      </c>
      <c r="R27" s="9">
        <f>IF(A27="","",J27*'إعدادات'!$B$5)</f>
        <v>0</v>
      </c>
      <c r="S27" s="9">
        <f>IF(A27="","",Q27+R27)</f>
        <v>0</v>
      </c>
    </row>
    <row r="28" spans="1:19" ht="20" customHeight="1">
      <c r="A28" s="5">
        <f>IF('بيانات العاملين'!A28="","",'بيانات العاملين'!A28)</f>
        <v>0</v>
      </c>
      <c r="B28" s="5">
        <f>IF(A28="","",IFERROR(VLOOKUP(A28,'بيانات العاملين'!$A$2:$J$501,2,FALSE),""))</f>
        <v>0</v>
      </c>
      <c r="C28" s="5">
        <f>IF(A28="","",IFERROR(VLOOKUP(A28,'بيانات العاملين'!$A$2:$J$501,4,FALSE),""))</f>
        <v>0</v>
      </c>
      <c r="D28" s="9">
        <f>IF(A28="","",IFERROR(VLOOKUP(A28,'بيانات العاملين'!$A$2:$J$501,8,FALSE),0))</f>
        <v>0</v>
      </c>
      <c r="E28" s="9">
        <f>IF(A28="","",MAX(0,D28*IFERROR(VLOOKUP(A28,'مدخلات الشهر'!$A$2:$K$501,3,FALSE),0)/(IFERROR(VLOOKUP(A28,'مدخلات الشهر'!$A$2:$K$501,3,FALSE),0)+IFERROR(VLOOKUP(A28,'مدخلات الشهر'!$A$2:$K$501,4,FALSE),0),1)))</f>
        <v>0</v>
      </c>
      <c r="F28" s="9">
        <f>IF(A28="","",IFERROR(VLOOKUP(A28,'مدخلات الشهر'!$A$2:$K$501,5,FALSE),0))</f>
        <v>0</v>
      </c>
      <c r="G28" s="9">
        <f>IF(A28="","",IFERROR(VLOOKUP(A28,'مدخلات الشهر'!$A$2:$K$501,6,FALSE),0))</f>
        <v>0</v>
      </c>
      <c r="H28" s="9">
        <f>IF(A28="","",IFERROR(VLOOKUP(A28,'مدخلات الشهر'!$A$2:$K$501,7,FALSE),0))</f>
        <v>0</v>
      </c>
      <c r="I28" s="9">
        <f>IF(A28="","",E28+F28+G28)</f>
        <v>0</v>
      </c>
      <c r="J28" s="9">
        <f>IF(A28="","",IFERROR(VLOOKUP(A28,'بيانات العاملين'!$A$2:$J$501,9,FALSE),0))</f>
        <v>0</v>
      </c>
      <c r="K28" s="9">
        <f>IF(A28="","",J28*'إعدادات'!$B$4)</f>
        <v>0</v>
      </c>
      <c r="L28" s="9">
        <f>IF(A28="","",SUM(MAX(0,MIN(MAX(0,(I28-K28)*'إعدادات'!$B$9-'إعدادات'!$B$8),'إعدادات'!$C$13)-'إعدادات'!$B$13)*'إعدادات'!$D$13,MAX(0,MIN(MAX(0,(I28-K28)*'إعدادات'!$B$9-'إعدادات'!$B$8),'إعدادات'!$C$14)-'إعدادات'!$B$14)*'إعدادات'!$D$14,MAX(0,MIN(MAX(0,(I28-K28)*'إعدادات'!$B$9-'إعدادات'!$B$8),'إعدادات'!$C$15)-'إعدادات'!$B$15)*'إعدادات'!$D$15,MAX(0,MIN(MAX(0,(I28-K28)*'إعدادات'!$B$9-'إعدادات'!$B$8),'إعدادات'!$C$16)-'إعدادات'!$B$16)*'إعدادات'!$D$16,MAX(0,MIN(MAX(0,(I28-K28)*'إعدادات'!$B$9-'إعدادات'!$B$8),'إعدادات'!$C$17)-'إعدادات'!$B$17)*'إعدادات'!$D$17,MAX(0,MIN(MAX(0,(I28-K28)*'إعدادات'!$B$9-'إعدادات'!$B$8),'إعدادات'!$C$18)-'إعدادات'!$B$18)*'إعدادات'!$D$18)/'إعدادات'!$B$9)</f>
        <v>0</v>
      </c>
      <c r="M28" s="9">
        <f>IF(A28="","",IFERROR(VLOOKUP(A28,'مدخلات الشهر'!$A$2:$K$501,8,FALSE),0))</f>
        <v>0</v>
      </c>
      <c r="N28" s="9">
        <f>IF(A28="","",IFERROR(VLOOKUP(A28,'مدخلات الشهر'!$A$2:$K$501,9,FALSE),0))</f>
        <v>0</v>
      </c>
      <c r="O28" s="9">
        <f>IF(A28="","",IFERROR(VLOOKUP(A28,'مدخلات الشهر'!$A$2:$K$501,10,FALSE),0))</f>
        <v>0</v>
      </c>
      <c r="P28" s="9">
        <f>IF(A28="","",SUM(K28:L28,M28:O28))</f>
        <v>0</v>
      </c>
      <c r="Q28" s="9">
        <f>IF(A28="","",E28+F28+G28+H28-P28)</f>
        <v>0</v>
      </c>
      <c r="R28" s="9">
        <f>IF(A28="","",J28*'إعدادات'!$B$5)</f>
        <v>0</v>
      </c>
      <c r="S28" s="9">
        <f>IF(A28="","",Q28+R28)</f>
        <v>0</v>
      </c>
    </row>
    <row r="29" spans="1:19" ht="20" customHeight="1">
      <c r="A29" s="5">
        <f>IF('بيانات العاملين'!A29="","",'بيانات العاملين'!A29)</f>
        <v>0</v>
      </c>
      <c r="B29" s="5">
        <f>IF(A29="","",IFERROR(VLOOKUP(A29,'بيانات العاملين'!$A$2:$J$501,2,FALSE),""))</f>
        <v>0</v>
      </c>
      <c r="C29" s="5">
        <f>IF(A29="","",IFERROR(VLOOKUP(A29,'بيانات العاملين'!$A$2:$J$501,4,FALSE),""))</f>
        <v>0</v>
      </c>
      <c r="D29" s="9">
        <f>IF(A29="","",IFERROR(VLOOKUP(A29,'بيانات العاملين'!$A$2:$J$501,8,FALSE),0))</f>
        <v>0</v>
      </c>
      <c r="E29" s="9">
        <f>IF(A29="","",MAX(0,D29*IFERROR(VLOOKUP(A29,'مدخلات الشهر'!$A$2:$K$501,3,FALSE),0)/(IFERROR(VLOOKUP(A29,'مدخلات الشهر'!$A$2:$K$501,3,FALSE),0)+IFERROR(VLOOKUP(A29,'مدخلات الشهر'!$A$2:$K$501,4,FALSE),0),1)))</f>
        <v>0</v>
      </c>
      <c r="F29" s="9">
        <f>IF(A29="","",IFERROR(VLOOKUP(A29,'مدخلات الشهر'!$A$2:$K$501,5,FALSE),0))</f>
        <v>0</v>
      </c>
      <c r="G29" s="9">
        <f>IF(A29="","",IFERROR(VLOOKUP(A29,'مدخلات الشهر'!$A$2:$K$501,6,FALSE),0))</f>
        <v>0</v>
      </c>
      <c r="H29" s="9">
        <f>IF(A29="","",IFERROR(VLOOKUP(A29,'مدخلات الشهر'!$A$2:$K$501,7,FALSE),0))</f>
        <v>0</v>
      </c>
      <c r="I29" s="9">
        <f>IF(A29="","",E29+F29+G29)</f>
        <v>0</v>
      </c>
      <c r="J29" s="9">
        <f>IF(A29="","",IFERROR(VLOOKUP(A29,'بيانات العاملين'!$A$2:$J$501,9,FALSE),0))</f>
        <v>0</v>
      </c>
      <c r="K29" s="9">
        <f>IF(A29="","",J29*'إعدادات'!$B$4)</f>
        <v>0</v>
      </c>
      <c r="L29" s="9">
        <f>IF(A29="","",SUM(MAX(0,MIN(MAX(0,(I29-K29)*'إعدادات'!$B$9-'إعدادات'!$B$8),'إعدادات'!$C$13)-'إعدادات'!$B$13)*'إعدادات'!$D$13,MAX(0,MIN(MAX(0,(I29-K29)*'إعدادات'!$B$9-'إعدادات'!$B$8),'إعدادات'!$C$14)-'إعدادات'!$B$14)*'إعدادات'!$D$14,MAX(0,MIN(MAX(0,(I29-K29)*'إعدادات'!$B$9-'إعدادات'!$B$8),'إعدادات'!$C$15)-'إعدادات'!$B$15)*'إعدادات'!$D$15,MAX(0,MIN(MAX(0,(I29-K29)*'إعدادات'!$B$9-'إعدادات'!$B$8),'إعدادات'!$C$16)-'إعدادات'!$B$16)*'إعدادات'!$D$16,MAX(0,MIN(MAX(0,(I29-K29)*'إعدادات'!$B$9-'إعدادات'!$B$8),'إعدادات'!$C$17)-'إعدادات'!$B$17)*'إعدادات'!$D$17,MAX(0,MIN(MAX(0,(I29-K29)*'إعدادات'!$B$9-'إعدادات'!$B$8),'إعدادات'!$C$18)-'إعدادات'!$B$18)*'إعدادات'!$D$18)/'إعدادات'!$B$9)</f>
        <v>0</v>
      </c>
      <c r="M29" s="9">
        <f>IF(A29="","",IFERROR(VLOOKUP(A29,'مدخلات الشهر'!$A$2:$K$501,8,FALSE),0))</f>
        <v>0</v>
      </c>
      <c r="N29" s="9">
        <f>IF(A29="","",IFERROR(VLOOKUP(A29,'مدخلات الشهر'!$A$2:$K$501,9,FALSE),0))</f>
        <v>0</v>
      </c>
      <c r="O29" s="9">
        <f>IF(A29="","",IFERROR(VLOOKUP(A29,'مدخلات الشهر'!$A$2:$K$501,10,FALSE),0))</f>
        <v>0</v>
      </c>
      <c r="P29" s="9">
        <f>IF(A29="","",SUM(K29:L29,M29:O29))</f>
        <v>0</v>
      </c>
      <c r="Q29" s="9">
        <f>IF(A29="","",E29+F29+G29+H29-P29)</f>
        <v>0</v>
      </c>
      <c r="R29" s="9">
        <f>IF(A29="","",J29*'إعدادات'!$B$5)</f>
        <v>0</v>
      </c>
      <c r="S29" s="9">
        <f>IF(A29="","",Q29+R29)</f>
        <v>0</v>
      </c>
    </row>
    <row r="30" spans="1:19" ht="20" customHeight="1">
      <c r="A30" s="5">
        <f>IF('بيانات العاملين'!A30="","",'بيانات العاملين'!A30)</f>
        <v>0</v>
      </c>
      <c r="B30" s="5">
        <f>IF(A30="","",IFERROR(VLOOKUP(A30,'بيانات العاملين'!$A$2:$J$501,2,FALSE),""))</f>
        <v>0</v>
      </c>
      <c r="C30" s="5">
        <f>IF(A30="","",IFERROR(VLOOKUP(A30,'بيانات العاملين'!$A$2:$J$501,4,FALSE),""))</f>
        <v>0</v>
      </c>
      <c r="D30" s="9">
        <f>IF(A30="","",IFERROR(VLOOKUP(A30,'بيانات العاملين'!$A$2:$J$501,8,FALSE),0))</f>
        <v>0</v>
      </c>
      <c r="E30" s="9">
        <f>IF(A30="","",MAX(0,D30*IFERROR(VLOOKUP(A30,'مدخلات الشهر'!$A$2:$K$501,3,FALSE),0)/(IFERROR(VLOOKUP(A30,'مدخلات الشهر'!$A$2:$K$501,3,FALSE),0)+IFERROR(VLOOKUP(A30,'مدخلات الشهر'!$A$2:$K$501,4,FALSE),0),1)))</f>
        <v>0</v>
      </c>
      <c r="F30" s="9">
        <f>IF(A30="","",IFERROR(VLOOKUP(A30,'مدخلات الشهر'!$A$2:$K$501,5,FALSE),0))</f>
        <v>0</v>
      </c>
      <c r="G30" s="9">
        <f>IF(A30="","",IFERROR(VLOOKUP(A30,'مدخلات الشهر'!$A$2:$K$501,6,FALSE),0))</f>
        <v>0</v>
      </c>
      <c r="H30" s="9">
        <f>IF(A30="","",IFERROR(VLOOKUP(A30,'مدخلات الشهر'!$A$2:$K$501,7,FALSE),0))</f>
        <v>0</v>
      </c>
      <c r="I30" s="9">
        <f>IF(A30="","",E30+F30+G30)</f>
        <v>0</v>
      </c>
      <c r="J30" s="9">
        <f>IF(A30="","",IFERROR(VLOOKUP(A30,'بيانات العاملين'!$A$2:$J$501,9,FALSE),0))</f>
        <v>0</v>
      </c>
      <c r="K30" s="9">
        <f>IF(A30="","",J30*'إعدادات'!$B$4)</f>
        <v>0</v>
      </c>
      <c r="L30" s="9">
        <f>IF(A30="","",SUM(MAX(0,MIN(MAX(0,(I30-K30)*'إعدادات'!$B$9-'إعدادات'!$B$8),'إعدادات'!$C$13)-'إعدادات'!$B$13)*'إعدادات'!$D$13,MAX(0,MIN(MAX(0,(I30-K30)*'إعدادات'!$B$9-'إعدادات'!$B$8),'إعدادات'!$C$14)-'إعدادات'!$B$14)*'إعدادات'!$D$14,MAX(0,MIN(MAX(0,(I30-K30)*'إعدادات'!$B$9-'إعدادات'!$B$8),'إعدادات'!$C$15)-'إعدادات'!$B$15)*'إعدادات'!$D$15,MAX(0,MIN(MAX(0,(I30-K30)*'إعدادات'!$B$9-'إعدادات'!$B$8),'إعدادات'!$C$16)-'إعدادات'!$B$16)*'إعدادات'!$D$16,MAX(0,MIN(MAX(0,(I30-K30)*'إعدادات'!$B$9-'إعدادات'!$B$8),'إعدادات'!$C$17)-'إعدادات'!$B$17)*'إعدادات'!$D$17,MAX(0,MIN(MAX(0,(I30-K30)*'إعدادات'!$B$9-'إعدادات'!$B$8),'إعدادات'!$C$18)-'إعدادات'!$B$18)*'إعدادات'!$D$18)/'إعدادات'!$B$9)</f>
        <v>0</v>
      </c>
      <c r="M30" s="9">
        <f>IF(A30="","",IFERROR(VLOOKUP(A30,'مدخلات الشهر'!$A$2:$K$501,8,FALSE),0))</f>
        <v>0</v>
      </c>
      <c r="N30" s="9">
        <f>IF(A30="","",IFERROR(VLOOKUP(A30,'مدخلات الشهر'!$A$2:$K$501,9,FALSE),0))</f>
        <v>0</v>
      </c>
      <c r="O30" s="9">
        <f>IF(A30="","",IFERROR(VLOOKUP(A30,'مدخلات الشهر'!$A$2:$K$501,10,FALSE),0))</f>
        <v>0</v>
      </c>
      <c r="P30" s="9">
        <f>IF(A30="","",SUM(K30:L30,M30:O30))</f>
        <v>0</v>
      </c>
      <c r="Q30" s="9">
        <f>IF(A30="","",E30+F30+G30+H30-P30)</f>
        <v>0</v>
      </c>
      <c r="R30" s="9">
        <f>IF(A30="","",J30*'إعدادات'!$B$5)</f>
        <v>0</v>
      </c>
      <c r="S30" s="9">
        <f>IF(A30="","",Q30+R30)</f>
        <v>0</v>
      </c>
    </row>
    <row r="31" spans="1:19" ht="20" customHeight="1">
      <c r="A31" s="5">
        <f>IF('بيانات العاملين'!A31="","",'بيانات العاملين'!A31)</f>
        <v>0</v>
      </c>
      <c r="B31" s="5">
        <f>IF(A31="","",IFERROR(VLOOKUP(A31,'بيانات العاملين'!$A$2:$J$501,2,FALSE),""))</f>
        <v>0</v>
      </c>
      <c r="C31" s="5">
        <f>IF(A31="","",IFERROR(VLOOKUP(A31,'بيانات العاملين'!$A$2:$J$501,4,FALSE),""))</f>
        <v>0</v>
      </c>
      <c r="D31" s="9">
        <f>IF(A31="","",IFERROR(VLOOKUP(A31,'بيانات العاملين'!$A$2:$J$501,8,FALSE),0))</f>
        <v>0</v>
      </c>
      <c r="E31" s="9">
        <f>IF(A31="","",MAX(0,D31*IFERROR(VLOOKUP(A31,'مدخلات الشهر'!$A$2:$K$501,3,FALSE),0)/(IFERROR(VLOOKUP(A31,'مدخلات الشهر'!$A$2:$K$501,3,FALSE),0)+IFERROR(VLOOKUP(A31,'مدخلات الشهر'!$A$2:$K$501,4,FALSE),0),1)))</f>
        <v>0</v>
      </c>
      <c r="F31" s="9">
        <f>IF(A31="","",IFERROR(VLOOKUP(A31,'مدخلات الشهر'!$A$2:$K$501,5,FALSE),0))</f>
        <v>0</v>
      </c>
      <c r="G31" s="9">
        <f>IF(A31="","",IFERROR(VLOOKUP(A31,'مدخلات الشهر'!$A$2:$K$501,6,FALSE),0))</f>
        <v>0</v>
      </c>
      <c r="H31" s="9">
        <f>IF(A31="","",IFERROR(VLOOKUP(A31,'مدخلات الشهر'!$A$2:$K$501,7,FALSE),0))</f>
        <v>0</v>
      </c>
      <c r="I31" s="9">
        <f>IF(A31="","",E31+F31+G31)</f>
        <v>0</v>
      </c>
      <c r="J31" s="9">
        <f>IF(A31="","",IFERROR(VLOOKUP(A31,'بيانات العاملين'!$A$2:$J$501,9,FALSE),0))</f>
        <v>0</v>
      </c>
      <c r="K31" s="9">
        <f>IF(A31="","",J31*'إعدادات'!$B$4)</f>
        <v>0</v>
      </c>
      <c r="L31" s="9">
        <f>IF(A31="","",SUM(MAX(0,MIN(MAX(0,(I31-K31)*'إعدادات'!$B$9-'إعدادات'!$B$8),'إعدادات'!$C$13)-'إعدادات'!$B$13)*'إعدادات'!$D$13,MAX(0,MIN(MAX(0,(I31-K31)*'إعدادات'!$B$9-'إعدادات'!$B$8),'إعدادات'!$C$14)-'إعدادات'!$B$14)*'إعدادات'!$D$14,MAX(0,MIN(MAX(0,(I31-K31)*'إعدادات'!$B$9-'إعدادات'!$B$8),'إعدادات'!$C$15)-'إعدادات'!$B$15)*'إعدادات'!$D$15,MAX(0,MIN(MAX(0,(I31-K31)*'إعدادات'!$B$9-'إعدادات'!$B$8),'إعدادات'!$C$16)-'إعدادات'!$B$16)*'إعدادات'!$D$16,MAX(0,MIN(MAX(0,(I31-K31)*'إعدادات'!$B$9-'إعدادات'!$B$8),'إعدادات'!$C$17)-'إعدادات'!$B$17)*'إعدادات'!$D$17,MAX(0,MIN(MAX(0,(I31-K31)*'إعدادات'!$B$9-'إعدادات'!$B$8),'إعدادات'!$C$18)-'إعدادات'!$B$18)*'إعدادات'!$D$18)/'إعدادات'!$B$9)</f>
        <v>0</v>
      </c>
      <c r="M31" s="9">
        <f>IF(A31="","",IFERROR(VLOOKUP(A31,'مدخلات الشهر'!$A$2:$K$501,8,FALSE),0))</f>
        <v>0</v>
      </c>
      <c r="N31" s="9">
        <f>IF(A31="","",IFERROR(VLOOKUP(A31,'مدخلات الشهر'!$A$2:$K$501,9,FALSE),0))</f>
        <v>0</v>
      </c>
      <c r="O31" s="9">
        <f>IF(A31="","",IFERROR(VLOOKUP(A31,'مدخلات الشهر'!$A$2:$K$501,10,FALSE),0))</f>
        <v>0</v>
      </c>
      <c r="P31" s="9">
        <f>IF(A31="","",SUM(K31:L31,M31:O31))</f>
        <v>0</v>
      </c>
      <c r="Q31" s="9">
        <f>IF(A31="","",E31+F31+G31+H31-P31)</f>
        <v>0</v>
      </c>
      <c r="R31" s="9">
        <f>IF(A31="","",J31*'إعدادات'!$B$5)</f>
        <v>0</v>
      </c>
      <c r="S31" s="9">
        <f>IF(A31="","",Q31+R31)</f>
        <v>0</v>
      </c>
    </row>
    <row r="32" spans="1:19" ht="20" customHeight="1">
      <c r="A32" s="5">
        <f>IF('بيانات العاملين'!A32="","",'بيانات العاملين'!A32)</f>
        <v>0</v>
      </c>
      <c r="B32" s="5">
        <f>IF(A32="","",IFERROR(VLOOKUP(A32,'بيانات العاملين'!$A$2:$J$501,2,FALSE),""))</f>
        <v>0</v>
      </c>
      <c r="C32" s="5">
        <f>IF(A32="","",IFERROR(VLOOKUP(A32,'بيانات العاملين'!$A$2:$J$501,4,FALSE),""))</f>
        <v>0</v>
      </c>
      <c r="D32" s="9">
        <f>IF(A32="","",IFERROR(VLOOKUP(A32,'بيانات العاملين'!$A$2:$J$501,8,FALSE),0))</f>
        <v>0</v>
      </c>
      <c r="E32" s="9">
        <f>IF(A32="","",MAX(0,D32*IFERROR(VLOOKUP(A32,'مدخلات الشهر'!$A$2:$K$501,3,FALSE),0)/(IFERROR(VLOOKUP(A32,'مدخلات الشهر'!$A$2:$K$501,3,FALSE),0)+IFERROR(VLOOKUP(A32,'مدخلات الشهر'!$A$2:$K$501,4,FALSE),0),1)))</f>
        <v>0</v>
      </c>
      <c r="F32" s="9">
        <f>IF(A32="","",IFERROR(VLOOKUP(A32,'مدخلات الشهر'!$A$2:$K$501,5,FALSE),0))</f>
        <v>0</v>
      </c>
      <c r="G32" s="9">
        <f>IF(A32="","",IFERROR(VLOOKUP(A32,'مدخلات الشهر'!$A$2:$K$501,6,FALSE),0))</f>
        <v>0</v>
      </c>
      <c r="H32" s="9">
        <f>IF(A32="","",IFERROR(VLOOKUP(A32,'مدخلات الشهر'!$A$2:$K$501,7,FALSE),0))</f>
        <v>0</v>
      </c>
      <c r="I32" s="9">
        <f>IF(A32="","",E32+F32+G32)</f>
        <v>0</v>
      </c>
      <c r="J32" s="9">
        <f>IF(A32="","",IFERROR(VLOOKUP(A32,'بيانات العاملين'!$A$2:$J$501,9,FALSE),0))</f>
        <v>0</v>
      </c>
      <c r="K32" s="9">
        <f>IF(A32="","",J32*'إعدادات'!$B$4)</f>
        <v>0</v>
      </c>
      <c r="L32" s="9">
        <f>IF(A32="","",SUM(MAX(0,MIN(MAX(0,(I32-K32)*'إعدادات'!$B$9-'إعدادات'!$B$8),'إعدادات'!$C$13)-'إعدادات'!$B$13)*'إعدادات'!$D$13,MAX(0,MIN(MAX(0,(I32-K32)*'إعدادات'!$B$9-'إعدادات'!$B$8),'إعدادات'!$C$14)-'إعدادات'!$B$14)*'إعدادات'!$D$14,MAX(0,MIN(MAX(0,(I32-K32)*'إعدادات'!$B$9-'إعدادات'!$B$8),'إعدادات'!$C$15)-'إعدادات'!$B$15)*'إعدادات'!$D$15,MAX(0,MIN(MAX(0,(I32-K32)*'إعدادات'!$B$9-'إعدادات'!$B$8),'إعدادات'!$C$16)-'إعدادات'!$B$16)*'إعدادات'!$D$16,MAX(0,MIN(MAX(0,(I32-K32)*'إعدادات'!$B$9-'إعدادات'!$B$8),'إعدادات'!$C$17)-'إعدادات'!$B$17)*'إعدادات'!$D$17,MAX(0,MIN(MAX(0,(I32-K32)*'إعدادات'!$B$9-'إعدادات'!$B$8),'إعدادات'!$C$18)-'إعدادات'!$B$18)*'إعدادات'!$D$18)/'إعدادات'!$B$9)</f>
        <v>0</v>
      </c>
      <c r="M32" s="9">
        <f>IF(A32="","",IFERROR(VLOOKUP(A32,'مدخلات الشهر'!$A$2:$K$501,8,FALSE),0))</f>
        <v>0</v>
      </c>
      <c r="N32" s="9">
        <f>IF(A32="","",IFERROR(VLOOKUP(A32,'مدخلات الشهر'!$A$2:$K$501,9,FALSE),0))</f>
        <v>0</v>
      </c>
      <c r="O32" s="9">
        <f>IF(A32="","",IFERROR(VLOOKUP(A32,'مدخلات الشهر'!$A$2:$K$501,10,FALSE),0))</f>
        <v>0</v>
      </c>
      <c r="P32" s="9">
        <f>IF(A32="","",SUM(K32:L32,M32:O32))</f>
        <v>0</v>
      </c>
      <c r="Q32" s="9">
        <f>IF(A32="","",E32+F32+G32+H32-P32)</f>
        <v>0</v>
      </c>
      <c r="R32" s="9">
        <f>IF(A32="","",J32*'إعدادات'!$B$5)</f>
        <v>0</v>
      </c>
      <c r="S32" s="9">
        <f>IF(A32="","",Q32+R32)</f>
        <v>0</v>
      </c>
    </row>
    <row r="33" spans="1:19" ht="20" customHeight="1">
      <c r="A33" s="5">
        <f>IF('بيانات العاملين'!A33="","",'بيانات العاملين'!A33)</f>
        <v>0</v>
      </c>
      <c r="B33" s="5">
        <f>IF(A33="","",IFERROR(VLOOKUP(A33,'بيانات العاملين'!$A$2:$J$501,2,FALSE),""))</f>
        <v>0</v>
      </c>
      <c r="C33" s="5">
        <f>IF(A33="","",IFERROR(VLOOKUP(A33,'بيانات العاملين'!$A$2:$J$501,4,FALSE),""))</f>
        <v>0</v>
      </c>
      <c r="D33" s="9">
        <f>IF(A33="","",IFERROR(VLOOKUP(A33,'بيانات العاملين'!$A$2:$J$501,8,FALSE),0))</f>
        <v>0</v>
      </c>
      <c r="E33" s="9">
        <f>IF(A33="","",MAX(0,D33*IFERROR(VLOOKUP(A33,'مدخلات الشهر'!$A$2:$K$501,3,FALSE),0)/(IFERROR(VLOOKUP(A33,'مدخلات الشهر'!$A$2:$K$501,3,FALSE),0)+IFERROR(VLOOKUP(A33,'مدخلات الشهر'!$A$2:$K$501,4,FALSE),0),1)))</f>
        <v>0</v>
      </c>
      <c r="F33" s="9">
        <f>IF(A33="","",IFERROR(VLOOKUP(A33,'مدخلات الشهر'!$A$2:$K$501,5,FALSE),0))</f>
        <v>0</v>
      </c>
      <c r="G33" s="9">
        <f>IF(A33="","",IFERROR(VLOOKUP(A33,'مدخلات الشهر'!$A$2:$K$501,6,FALSE),0))</f>
        <v>0</v>
      </c>
      <c r="H33" s="9">
        <f>IF(A33="","",IFERROR(VLOOKUP(A33,'مدخلات الشهر'!$A$2:$K$501,7,FALSE),0))</f>
        <v>0</v>
      </c>
      <c r="I33" s="9">
        <f>IF(A33="","",E33+F33+G33)</f>
        <v>0</v>
      </c>
      <c r="J33" s="9">
        <f>IF(A33="","",IFERROR(VLOOKUP(A33,'بيانات العاملين'!$A$2:$J$501,9,FALSE),0))</f>
        <v>0</v>
      </c>
      <c r="K33" s="9">
        <f>IF(A33="","",J33*'إعدادات'!$B$4)</f>
        <v>0</v>
      </c>
      <c r="L33" s="9">
        <f>IF(A33="","",SUM(MAX(0,MIN(MAX(0,(I33-K33)*'إعدادات'!$B$9-'إعدادات'!$B$8),'إعدادات'!$C$13)-'إعدادات'!$B$13)*'إعدادات'!$D$13,MAX(0,MIN(MAX(0,(I33-K33)*'إعدادات'!$B$9-'إعدادات'!$B$8),'إعدادات'!$C$14)-'إعدادات'!$B$14)*'إعدادات'!$D$14,MAX(0,MIN(MAX(0,(I33-K33)*'إعدادات'!$B$9-'إعدادات'!$B$8),'إعدادات'!$C$15)-'إعدادات'!$B$15)*'إعدادات'!$D$15,MAX(0,MIN(MAX(0,(I33-K33)*'إعدادات'!$B$9-'إعدادات'!$B$8),'إعدادات'!$C$16)-'إعدادات'!$B$16)*'إعدادات'!$D$16,MAX(0,MIN(MAX(0,(I33-K33)*'إعدادات'!$B$9-'إعدادات'!$B$8),'إعدادات'!$C$17)-'إعدادات'!$B$17)*'إعدادات'!$D$17,MAX(0,MIN(MAX(0,(I33-K33)*'إعدادات'!$B$9-'إعدادات'!$B$8),'إعدادات'!$C$18)-'إعدادات'!$B$18)*'إعدادات'!$D$18)/'إعدادات'!$B$9)</f>
        <v>0</v>
      </c>
      <c r="M33" s="9">
        <f>IF(A33="","",IFERROR(VLOOKUP(A33,'مدخلات الشهر'!$A$2:$K$501,8,FALSE),0))</f>
        <v>0</v>
      </c>
      <c r="N33" s="9">
        <f>IF(A33="","",IFERROR(VLOOKUP(A33,'مدخلات الشهر'!$A$2:$K$501,9,FALSE),0))</f>
        <v>0</v>
      </c>
      <c r="O33" s="9">
        <f>IF(A33="","",IFERROR(VLOOKUP(A33,'مدخلات الشهر'!$A$2:$K$501,10,FALSE),0))</f>
        <v>0</v>
      </c>
      <c r="P33" s="9">
        <f>IF(A33="","",SUM(K33:L33,M33:O33))</f>
        <v>0</v>
      </c>
      <c r="Q33" s="9">
        <f>IF(A33="","",E33+F33+G33+H33-P33)</f>
        <v>0</v>
      </c>
      <c r="R33" s="9">
        <f>IF(A33="","",J33*'إعدادات'!$B$5)</f>
        <v>0</v>
      </c>
      <c r="S33" s="9">
        <f>IF(A33="","",Q33+R33)</f>
        <v>0</v>
      </c>
    </row>
    <row r="34" spans="1:19" ht="20" customHeight="1">
      <c r="A34" s="5">
        <f>IF('بيانات العاملين'!A34="","",'بيانات العاملين'!A34)</f>
        <v>0</v>
      </c>
      <c r="B34" s="5">
        <f>IF(A34="","",IFERROR(VLOOKUP(A34,'بيانات العاملين'!$A$2:$J$501,2,FALSE),""))</f>
        <v>0</v>
      </c>
      <c r="C34" s="5">
        <f>IF(A34="","",IFERROR(VLOOKUP(A34,'بيانات العاملين'!$A$2:$J$501,4,FALSE),""))</f>
        <v>0</v>
      </c>
      <c r="D34" s="9">
        <f>IF(A34="","",IFERROR(VLOOKUP(A34,'بيانات العاملين'!$A$2:$J$501,8,FALSE),0))</f>
        <v>0</v>
      </c>
      <c r="E34" s="9">
        <f>IF(A34="","",MAX(0,D34*IFERROR(VLOOKUP(A34,'مدخلات الشهر'!$A$2:$K$501,3,FALSE),0)/(IFERROR(VLOOKUP(A34,'مدخلات الشهر'!$A$2:$K$501,3,FALSE),0)+IFERROR(VLOOKUP(A34,'مدخلات الشهر'!$A$2:$K$501,4,FALSE),0),1)))</f>
        <v>0</v>
      </c>
      <c r="F34" s="9">
        <f>IF(A34="","",IFERROR(VLOOKUP(A34,'مدخلات الشهر'!$A$2:$K$501,5,FALSE),0))</f>
        <v>0</v>
      </c>
      <c r="G34" s="9">
        <f>IF(A34="","",IFERROR(VLOOKUP(A34,'مدخلات الشهر'!$A$2:$K$501,6,FALSE),0))</f>
        <v>0</v>
      </c>
      <c r="H34" s="9">
        <f>IF(A34="","",IFERROR(VLOOKUP(A34,'مدخلات الشهر'!$A$2:$K$501,7,FALSE),0))</f>
        <v>0</v>
      </c>
      <c r="I34" s="9">
        <f>IF(A34="","",E34+F34+G34)</f>
        <v>0</v>
      </c>
      <c r="J34" s="9">
        <f>IF(A34="","",IFERROR(VLOOKUP(A34,'بيانات العاملين'!$A$2:$J$501,9,FALSE),0))</f>
        <v>0</v>
      </c>
      <c r="K34" s="9">
        <f>IF(A34="","",J34*'إعدادات'!$B$4)</f>
        <v>0</v>
      </c>
      <c r="L34" s="9">
        <f>IF(A34="","",SUM(MAX(0,MIN(MAX(0,(I34-K34)*'إعدادات'!$B$9-'إعدادات'!$B$8),'إعدادات'!$C$13)-'إعدادات'!$B$13)*'إعدادات'!$D$13,MAX(0,MIN(MAX(0,(I34-K34)*'إعدادات'!$B$9-'إعدادات'!$B$8),'إعدادات'!$C$14)-'إعدادات'!$B$14)*'إعدادات'!$D$14,MAX(0,MIN(MAX(0,(I34-K34)*'إعدادات'!$B$9-'إعدادات'!$B$8),'إعدادات'!$C$15)-'إعدادات'!$B$15)*'إعدادات'!$D$15,MAX(0,MIN(MAX(0,(I34-K34)*'إعدادات'!$B$9-'إعدادات'!$B$8),'إعدادات'!$C$16)-'إعدادات'!$B$16)*'إعدادات'!$D$16,MAX(0,MIN(MAX(0,(I34-K34)*'إعدادات'!$B$9-'إعدادات'!$B$8),'إعدادات'!$C$17)-'إعدادات'!$B$17)*'إعدادات'!$D$17,MAX(0,MIN(MAX(0,(I34-K34)*'إعدادات'!$B$9-'إعدادات'!$B$8),'إعدادات'!$C$18)-'إعدادات'!$B$18)*'إعدادات'!$D$18)/'إعدادات'!$B$9)</f>
        <v>0</v>
      </c>
      <c r="M34" s="9">
        <f>IF(A34="","",IFERROR(VLOOKUP(A34,'مدخلات الشهر'!$A$2:$K$501,8,FALSE),0))</f>
        <v>0</v>
      </c>
      <c r="N34" s="9">
        <f>IF(A34="","",IFERROR(VLOOKUP(A34,'مدخلات الشهر'!$A$2:$K$501,9,FALSE),0))</f>
        <v>0</v>
      </c>
      <c r="O34" s="9">
        <f>IF(A34="","",IFERROR(VLOOKUP(A34,'مدخلات الشهر'!$A$2:$K$501,10,FALSE),0))</f>
        <v>0</v>
      </c>
      <c r="P34" s="9">
        <f>IF(A34="","",SUM(K34:L34,M34:O34))</f>
        <v>0</v>
      </c>
      <c r="Q34" s="9">
        <f>IF(A34="","",E34+F34+G34+H34-P34)</f>
        <v>0</v>
      </c>
      <c r="R34" s="9">
        <f>IF(A34="","",J34*'إعدادات'!$B$5)</f>
        <v>0</v>
      </c>
      <c r="S34" s="9">
        <f>IF(A34="","",Q34+R34)</f>
        <v>0</v>
      </c>
    </row>
    <row r="35" spans="1:19" ht="20" customHeight="1">
      <c r="A35" s="5">
        <f>IF('بيانات العاملين'!A35="","",'بيانات العاملين'!A35)</f>
        <v>0</v>
      </c>
      <c r="B35" s="5">
        <f>IF(A35="","",IFERROR(VLOOKUP(A35,'بيانات العاملين'!$A$2:$J$501,2,FALSE),""))</f>
        <v>0</v>
      </c>
      <c r="C35" s="5">
        <f>IF(A35="","",IFERROR(VLOOKUP(A35,'بيانات العاملين'!$A$2:$J$501,4,FALSE),""))</f>
        <v>0</v>
      </c>
      <c r="D35" s="9">
        <f>IF(A35="","",IFERROR(VLOOKUP(A35,'بيانات العاملين'!$A$2:$J$501,8,FALSE),0))</f>
        <v>0</v>
      </c>
      <c r="E35" s="9">
        <f>IF(A35="","",MAX(0,D35*IFERROR(VLOOKUP(A35,'مدخلات الشهر'!$A$2:$K$501,3,FALSE),0)/(IFERROR(VLOOKUP(A35,'مدخلات الشهر'!$A$2:$K$501,3,FALSE),0)+IFERROR(VLOOKUP(A35,'مدخلات الشهر'!$A$2:$K$501,4,FALSE),0),1)))</f>
        <v>0</v>
      </c>
      <c r="F35" s="9">
        <f>IF(A35="","",IFERROR(VLOOKUP(A35,'مدخلات الشهر'!$A$2:$K$501,5,FALSE),0))</f>
        <v>0</v>
      </c>
      <c r="G35" s="9">
        <f>IF(A35="","",IFERROR(VLOOKUP(A35,'مدخلات الشهر'!$A$2:$K$501,6,FALSE),0))</f>
        <v>0</v>
      </c>
      <c r="H35" s="9">
        <f>IF(A35="","",IFERROR(VLOOKUP(A35,'مدخلات الشهر'!$A$2:$K$501,7,FALSE),0))</f>
        <v>0</v>
      </c>
      <c r="I35" s="9">
        <f>IF(A35="","",E35+F35+G35)</f>
        <v>0</v>
      </c>
      <c r="J35" s="9">
        <f>IF(A35="","",IFERROR(VLOOKUP(A35,'بيانات العاملين'!$A$2:$J$501,9,FALSE),0))</f>
        <v>0</v>
      </c>
      <c r="K35" s="9">
        <f>IF(A35="","",J35*'إعدادات'!$B$4)</f>
        <v>0</v>
      </c>
      <c r="L35" s="9">
        <f>IF(A35="","",SUM(MAX(0,MIN(MAX(0,(I35-K35)*'إعدادات'!$B$9-'إعدادات'!$B$8),'إعدادات'!$C$13)-'إعدادات'!$B$13)*'إعدادات'!$D$13,MAX(0,MIN(MAX(0,(I35-K35)*'إعدادات'!$B$9-'إعدادات'!$B$8),'إعدادات'!$C$14)-'إعدادات'!$B$14)*'إعدادات'!$D$14,MAX(0,MIN(MAX(0,(I35-K35)*'إعدادات'!$B$9-'إعدادات'!$B$8),'إعدادات'!$C$15)-'إعدادات'!$B$15)*'إعدادات'!$D$15,MAX(0,MIN(MAX(0,(I35-K35)*'إعدادات'!$B$9-'إعدادات'!$B$8),'إعدادات'!$C$16)-'إعدادات'!$B$16)*'إعدادات'!$D$16,MAX(0,MIN(MAX(0,(I35-K35)*'إعدادات'!$B$9-'إعدادات'!$B$8),'إعدادات'!$C$17)-'إعدادات'!$B$17)*'إعدادات'!$D$17,MAX(0,MIN(MAX(0,(I35-K35)*'إعدادات'!$B$9-'إعدادات'!$B$8),'إعدادات'!$C$18)-'إعدادات'!$B$18)*'إعدادات'!$D$18)/'إعدادات'!$B$9)</f>
        <v>0</v>
      </c>
      <c r="M35" s="9">
        <f>IF(A35="","",IFERROR(VLOOKUP(A35,'مدخلات الشهر'!$A$2:$K$501,8,FALSE),0))</f>
        <v>0</v>
      </c>
      <c r="N35" s="9">
        <f>IF(A35="","",IFERROR(VLOOKUP(A35,'مدخلات الشهر'!$A$2:$K$501,9,FALSE),0))</f>
        <v>0</v>
      </c>
      <c r="O35" s="9">
        <f>IF(A35="","",IFERROR(VLOOKUP(A35,'مدخلات الشهر'!$A$2:$K$501,10,FALSE),0))</f>
        <v>0</v>
      </c>
      <c r="P35" s="9">
        <f>IF(A35="","",SUM(K35:L35,M35:O35))</f>
        <v>0</v>
      </c>
      <c r="Q35" s="9">
        <f>IF(A35="","",E35+F35+G35+H35-P35)</f>
        <v>0</v>
      </c>
      <c r="R35" s="9">
        <f>IF(A35="","",J35*'إعدادات'!$B$5)</f>
        <v>0</v>
      </c>
      <c r="S35" s="9">
        <f>IF(A35="","",Q35+R35)</f>
        <v>0</v>
      </c>
    </row>
    <row r="36" spans="1:19" ht="20" customHeight="1">
      <c r="A36" s="5">
        <f>IF('بيانات العاملين'!A36="","",'بيانات العاملين'!A36)</f>
        <v>0</v>
      </c>
      <c r="B36" s="5">
        <f>IF(A36="","",IFERROR(VLOOKUP(A36,'بيانات العاملين'!$A$2:$J$501,2,FALSE),""))</f>
        <v>0</v>
      </c>
      <c r="C36" s="5">
        <f>IF(A36="","",IFERROR(VLOOKUP(A36,'بيانات العاملين'!$A$2:$J$501,4,FALSE),""))</f>
        <v>0</v>
      </c>
      <c r="D36" s="9">
        <f>IF(A36="","",IFERROR(VLOOKUP(A36,'بيانات العاملين'!$A$2:$J$501,8,FALSE),0))</f>
        <v>0</v>
      </c>
      <c r="E36" s="9">
        <f>IF(A36="","",MAX(0,D36*IFERROR(VLOOKUP(A36,'مدخلات الشهر'!$A$2:$K$501,3,FALSE),0)/(IFERROR(VLOOKUP(A36,'مدخلات الشهر'!$A$2:$K$501,3,FALSE),0)+IFERROR(VLOOKUP(A36,'مدخلات الشهر'!$A$2:$K$501,4,FALSE),0),1)))</f>
        <v>0</v>
      </c>
      <c r="F36" s="9">
        <f>IF(A36="","",IFERROR(VLOOKUP(A36,'مدخلات الشهر'!$A$2:$K$501,5,FALSE),0))</f>
        <v>0</v>
      </c>
      <c r="G36" s="9">
        <f>IF(A36="","",IFERROR(VLOOKUP(A36,'مدخلات الشهر'!$A$2:$K$501,6,FALSE),0))</f>
        <v>0</v>
      </c>
      <c r="H36" s="9">
        <f>IF(A36="","",IFERROR(VLOOKUP(A36,'مدخلات الشهر'!$A$2:$K$501,7,FALSE),0))</f>
        <v>0</v>
      </c>
      <c r="I36" s="9">
        <f>IF(A36="","",E36+F36+G36)</f>
        <v>0</v>
      </c>
      <c r="J36" s="9">
        <f>IF(A36="","",IFERROR(VLOOKUP(A36,'بيانات العاملين'!$A$2:$J$501,9,FALSE),0))</f>
        <v>0</v>
      </c>
      <c r="K36" s="9">
        <f>IF(A36="","",J36*'إعدادات'!$B$4)</f>
        <v>0</v>
      </c>
      <c r="L36" s="9">
        <f>IF(A36="","",SUM(MAX(0,MIN(MAX(0,(I36-K36)*'إعدادات'!$B$9-'إعدادات'!$B$8),'إعدادات'!$C$13)-'إعدادات'!$B$13)*'إعدادات'!$D$13,MAX(0,MIN(MAX(0,(I36-K36)*'إعدادات'!$B$9-'إعدادات'!$B$8),'إعدادات'!$C$14)-'إعدادات'!$B$14)*'إعدادات'!$D$14,MAX(0,MIN(MAX(0,(I36-K36)*'إعدادات'!$B$9-'إعدادات'!$B$8),'إعدادات'!$C$15)-'إعدادات'!$B$15)*'إعدادات'!$D$15,MAX(0,MIN(MAX(0,(I36-K36)*'إعدادات'!$B$9-'إعدادات'!$B$8),'إعدادات'!$C$16)-'إعدادات'!$B$16)*'إعدادات'!$D$16,MAX(0,MIN(MAX(0,(I36-K36)*'إعدادات'!$B$9-'إعدادات'!$B$8),'إعدادات'!$C$17)-'إعدادات'!$B$17)*'إعدادات'!$D$17,MAX(0,MIN(MAX(0,(I36-K36)*'إعدادات'!$B$9-'إعدادات'!$B$8),'إعدادات'!$C$18)-'إعدادات'!$B$18)*'إعدادات'!$D$18)/'إعدادات'!$B$9)</f>
        <v>0</v>
      </c>
      <c r="M36" s="9">
        <f>IF(A36="","",IFERROR(VLOOKUP(A36,'مدخلات الشهر'!$A$2:$K$501,8,FALSE),0))</f>
        <v>0</v>
      </c>
      <c r="N36" s="9">
        <f>IF(A36="","",IFERROR(VLOOKUP(A36,'مدخلات الشهر'!$A$2:$K$501,9,FALSE),0))</f>
        <v>0</v>
      </c>
      <c r="O36" s="9">
        <f>IF(A36="","",IFERROR(VLOOKUP(A36,'مدخلات الشهر'!$A$2:$K$501,10,FALSE),0))</f>
        <v>0</v>
      </c>
      <c r="P36" s="9">
        <f>IF(A36="","",SUM(K36:L36,M36:O36))</f>
        <v>0</v>
      </c>
      <c r="Q36" s="9">
        <f>IF(A36="","",E36+F36+G36+H36-P36)</f>
        <v>0</v>
      </c>
      <c r="R36" s="9">
        <f>IF(A36="","",J36*'إعدادات'!$B$5)</f>
        <v>0</v>
      </c>
      <c r="S36" s="9">
        <f>IF(A36="","",Q36+R36)</f>
        <v>0</v>
      </c>
    </row>
    <row r="37" spans="1:19" ht="20" customHeight="1">
      <c r="A37" s="5">
        <f>IF('بيانات العاملين'!A37="","",'بيانات العاملين'!A37)</f>
        <v>0</v>
      </c>
      <c r="B37" s="5">
        <f>IF(A37="","",IFERROR(VLOOKUP(A37,'بيانات العاملين'!$A$2:$J$501,2,FALSE),""))</f>
        <v>0</v>
      </c>
      <c r="C37" s="5">
        <f>IF(A37="","",IFERROR(VLOOKUP(A37,'بيانات العاملين'!$A$2:$J$501,4,FALSE),""))</f>
        <v>0</v>
      </c>
      <c r="D37" s="9">
        <f>IF(A37="","",IFERROR(VLOOKUP(A37,'بيانات العاملين'!$A$2:$J$501,8,FALSE),0))</f>
        <v>0</v>
      </c>
      <c r="E37" s="9">
        <f>IF(A37="","",MAX(0,D37*IFERROR(VLOOKUP(A37,'مدخلات الشهر'!$A$2:$K$501,3,FALSE),0)/(IFERROR(VLOOKUP(A37,'مدخلات الشهر'!$A$2:$K$501,3,FALSE),0)+IFERROR(VLOOKUP(A37,'مدخلات الشهر'!$A$2:$K$501,4,FALSE),0),1)))</f>
        <v>0</v>
      </c>
      <c r="F37" s="9">
        <f>IF(A37="","",IFERROR(VLOOKUP(A37,'مدخلات الشهر'!$A$2:$K$501,5,FALSE),0))</f>
        <v>0</v>
      </c>
      <c r="G37" s="9">
        <f>IF(A37="","",IFERROR(VLOOKUP(A37,'مدخلات الشهر'!$A$2:$K$501,6,FALSE),0))</f>
        <v>0</v>
      </c>
      <c r="H37" s="9">
        <f>IF(A37="","",IFERROR(VLOOKUP(A37,'مدخلات الشهر'!$A$2:$K$501,7,FALSE),0))</f>
        <v>0</v>
      </c>
      <c r="I37" s="9">
        <f>IF(A37="","",E37+F37+G37)</f>
        <v>0</v>
      </c>
      <c r="J37" s="9">
        <f>IF(A37="","",IFERROR(VLOOKUP(A37,'بيانات العاملين'!$A$2:$J$501,9,FALSE),0))</f>
        <v>0</v>
      </c>
      <c r="K37" s="9">
        <f>IF(A37="","",J37*'إعدادات'!$B$4)</f>
        <v>0</v>
      </c>
      <c r="L37" s="9">
        <f>IF(A37="","",SUM(MAX(0,MIN(MAX(0,(I37-K37)*'إعدادات'!$B$9-'إعدادات'!$B$8),'إعدادات'!$C$13)-'إعدادات'!$B$13)*'إعدادات'!$D$13,MAX(0,MIN(MAX(0,(I37-K37)*'إعدادات'!$B$9-'إعدادات'!$B$8),'إعدادات'!$C$14)-'إعدادات'!$B$14)*'إعدادات'!$D$14,MAX(0,MIN(MAX(0,(I37-K37)*'إعدادات'!$B$9-'إعدادات'!$B$8),'إعدادات'!$C$15)-'إعدادات'!$B$15)*'إعدادات'!$D$15,MAX(0,MIN(MAX(0,(I37-K37)*'إعدادات'!$B$9-'إعدادات'!$B$8),'إعدادات'!$C$16)-'إعدادات'!$B$16)*'إعدادات'!$D$16,MAX(0,MIN(MAX(0,(I37-K37)*'إعدادات'!$B$9-'إعدادات'!$B$8),'إعدادات'!$C$17)-'إعدادات'!$B$17)*'إعدادات'!$D$17,MAX(0,MIN(MAX(0,(I37-K37)*'إعدادات'!$B$9-'إعدادات'!$B$8),'إعدادات'!$C$18)-'إعدادات'!$B$18)*'إعدادات'!$D$18)/'إعدادات'!$B$9)</f>
        <v>0</v>
      </c>
      <c r="M37" s="9">
        <f>IF(A37="","",IFERROR(VLOOKUP(A37,'مدخلات الشهر'!$A$2:$K$501,8,FALSE),0))</f>
        <v>0</v>
      </c>
      <c r="N37" s="9">
        <f>IF(A37="","",IFERROR(VLOOKUP(A37,'مدخلات الشهر'!$A$2:$K$501,9,FALSE),0))</f>
        <v>0</v>
      </c>
      <c r="O37" s="9">
        <f>IF(A37="","",IFERROR(VLOOKUP(A37,'مدخلات الشهر'!$A$2:$K$501,10,FALSE),0))</f>
        <v>0</v>
      </c>
      <c r="P37" s="9">
        <f>IF(A37="","",SUM(K37:L37,M37:O37))</f>
        <v>0</v>
      </c>
      <c r="Q37" s="9">
        <f>IF(A37="","",E37+F37+G37+H37-P37)</f>
        <v>0</v>
      </c>
      <c r="R37" s="9">
        <f>IF(A37="","",J37*'إعدادات'!$B$5)</f>
        <v>0</v>
      </c>
      <c r="S37" s="9">
        <f>IF(A37="","",Q37+R37)</f>
        <v>0</v>
      </c>
    </row>
    <row r="38" spans="1:19" ht="20" customHeight="1">
      <c r="A38" s="5">
        <f>IF('بيانات العاملين'!A38="","",'بيانات العاملين'!A38)</f>
        <v>0</v>
      </c>
      <c r="B38" s="5">
        <f>IF(A38="","",IFERROR(VLOOKUP(A38,'بيانات العاملين'!$A$2:$J$501,2,FALSE),""))</f>
        <v>0</v>
      </c>
      <c r="C38" s="5">
        <f>IF(A38="","",IFERROR(VLOOKUP(A38,'بيانات العاملين'!$A$2:$J$501,4,FALSE),""))</f>
        <v>0</v>
      </c>
      <c r="D38" s="9">
        <f>IF(A38="","",IFERROR(VLOOKUP(A38,'بيانات العاملين'!$A$2:$J$501,8,FALSE),0))</f>
        <v>0</v>
      </c>
      <c r="E38" s="9">
        <f>IF(A38="","",MAX(0,D38*IFERROR(VLOOKUP(A38,'مدخلات الشهر'!$A$2:$K$501,3,FALSE),0)/(IFERROR(VLOOKUP(A38,'مدخلات الشهر'!$A$2:$K$501,3,FALSE),0)+IFERROR(VLOOKUP(A38,'مدخلات الشهر'!$A$2:$K$501,4,FALSE),0),1)))</f>
        <v>0</v>
      </c>
      <c r="F38" s="9">
        <f>IF(A38="","",IFERROR(VLOOKUP(A38,'مدخلات الشهر'!$A$2:$K$501,5,FALSE),0))</f>
        <v>0</v>
      </c>
      <c r="G38" s="9">
        <f>IF(A38="","",IFERROR(VLOOKUP(A38,'مدخلات الشهر'!$A$2:$K$501,6,FALSE),0))</f>
        <v>0</v>
      </c>
      <c r="H38" s="9">
        <f>IF(A38="","",IFERROR(VLOOKUP(A38,'مدخلات الشهر'!$A$2:$K$501,7,FALSE),0))</f>
        <v>0</v>
      </c>
      <c r="I38" s="9">
        <f>IF(A38="","",E38+F38+G38)</f>
        <v>0</v>
      </c>
      <c r="J38" s="9">
        <f>IF(A38="","",IFERROR(VLOOKUP(A38,'بيانات العاملين'!$A$2:$J$501,9,FALSE),0))</f>
        <v>0</v>
      </c>
      <c r="K38" s="9">
        <f>IF(A38="","",J38*'إعدادات'!$B$4)</f>
        <v>0</v>
      </c>
      <c r="L38" s="9">
        <f>IF(A38="","",SUM(MAX(0,MIN(MAX(0,(I38-K38)*'إعدادات'!$B$9-'إعدادات'!$B$8),'إعدادات'!$C$13)-'إعدادات'!$B$13)*'إعدادات'!$D$13,MAX(0,MIN(MAX(0,(I38-K38)*'إعدادات'!$B$9-'إعدادات'!$B$8),'إعدادات'!$C$14)-'إعدادات'!$B$14)*'إعدادات'!$D$14,MAX(0,MIN(MAX(0,(I38-K38)*'إعدادات'!$B$9-'إعدادات'!$B$8),'إعدادات'!$C$15)-'إعدادات'!$B$15)*'إعدادات'!$D$15,MAX(0,MIN(MAX(0,(I38-K38)*'إعدادات'!$B$9-'إعدادات'!$B$8),'إعدادات'!$C$16)-'إعدادات'!$B$16)*'إعدادات'!$D$16,MAX(0,MIN(MAX(0,(I38-K38)*'إعدادات'!$B$9-'إعدادات'!$B$8),'إعدادات'!$C$17)-'إعدادات'!$B$17)*'إعدادات'!$D$17,MAX(0,MIN(MAX(0,(I38-K38)*'إعدادات'!$B$9-'إعدادات'!$B$8),'إعدادات'!$C$18)-'إعدادات'!$B$18)*'إعدادات'!$D$18)/'إعدادات'!$B$9)</f>
        <v>0</v>
      </c>
      <c r="M38" s="9">
        <f>IF(A38="","",IFERROR(VLOOKUP(A38,'مدخلات الشهر'!$A$2:$K$501,8,FALSE),0))</f>
        <v>0</v>
      </c>
      <c r="N38" s="9">
        <f>IF(A38="","",IFERROR(VLOOKUP(A38,'مدخلات الشهر'!$A$2:$K$501,9,FALSE),0))</f>
        <v>0</v>
      </c>
      <c r="O38" s="9">
        <f>IF(A38="","",IFERROR(VLOOKUP(A38,'مدخلات الشهر'!$A$2:$K$501,10,FALSE),0))</f>
        <v>0</v>
      </c>
      <c r="P38" s="9">
        <f>IF(A38="","",SUM(K38:L38,M38:O38))</f>
        <v>0</v>
      </c>
      <c r="Q38" s="9">
        <f>IF(A38="","",E38+F38+G38+H38-P38)</f>
        <v>0</v>
      </c>
      <c r="R38" s="9">
        <f>IF(A38="","",J38*'إعدادات'!$B$5)</f>
        <v>0</v>
      </c>
      <c r="S38" s="9">
        <f>IF(A38="","",Q38+R38)</f>
        <v>0</v>
      </c>
    </row>
    <row r="39" spans="1:19" ht="20" customHeight="1">
      <c r="A39" s="5">
        <f>IF('بيانات العاملين'!A39="","",'بيانات العاملين'!A39)</f>
        <v>0</v>
      </c>
      <c r="B39" s="5">
        <f>IF(A39="","",IFERROR(VLOOKUP(A39,'بيانات العاملين'!$A$2:$J$501,2,FALSE),""))</f>
        <v>0</v>
      </c>
      <c r="C39" s="5">
        <f>IF(A39="","",IFERROR(VLOOKUP(A39,'بيانات العاملين'!$A$2:$J$501,4,FALSE),""))</f>
        <v>0</v>
      </c>
      <c r="D39" s="9">
        <f>IF(A39="","",IFERROR(VLOOKUP(A39,'بيانات العاملين'!$A$2:$J$501,8,FALSE),0))</f>
        <v>0</v>
      </c>
      <c r="E39" s="9">
        <f>IF(A39="","",MAX(0,D39*IFERROR(VLOOKUP(A39,'مدخلات الشهر'!$A$2:$K$501,3,FALSE),0)/(IFERROR(VLOOKUP(A39,'مدخلات الشهر'!$A$2:$K$501,3,FALSE),0)+IFERROR(VLOOKUP(A39,'مدخلات الشهر'!$A$2:$K$501,4,FALSE),0),1)))</f>
        <v>0</v>
      </c>
      <c r="F39" s="9">
        <f>IF(A39="","",IFERROR(VLOOKUP(A39,'مدخلات الشهر'!$A$2:$K$501,5,FALSE),0))</f>
        <v>0</v>
      </c>
      <c r="G39" s="9">
        <f>IF(A39="","",IFERROR(VLOOKUP(A39,'مدخلات الشهر'!$A$2:$K$501,6,FALSE),0))</f>
        <v>0</v>
      </c>
      <c r="H39" s="9">
        <f>IF(A39="","",IFERROR(VLOOKUP(A39,'مدخلات الشهر'!$A$2:$K$501,7,FALSE),0))</f>
        <v>0</v>
      </c>
      <c r="I39" s="9">
        <f>IF(A39="","",E39+F39+G39)</f>
        <v>0</v>
      </c>
      <c r="J39" s="9">
        <f>IF(A39="","",IFERROR(VLOOKUP(A39,'بيانات العاملين'!$A$2:$J$501,9,FALSE),0))</f>
        <v>0</v>
      </c>
      <c r="K39" s="9">
        <f>IF(A39="","",J39*'إعدادات'!$B$4)</f>
        <v>0</v>
      </c>
      <c r="L39" s="9">
        <f>IF(A39="","",SUM(MAX(0,MIN(MAX(0,(I39-K39)*'إعدادات'!$B$9-'إعدادات'!$B$8),'إعدادات'!$C$13)-'إعدادات'!$B$13)*'إعدادات'!$D$13,MAX(0,MIN(MAX(0,(I39-K39)*'إعدادات'!$B$9-'إعدادات'!$B$8),'إعدادات'!$C$14)-'إعدادات'!$B$14)*'إعدادات'!$D$14,MAX(0,MIN(MAX(0,(I39-K39)*'إعدادات'!$B$9-'إعدادات'!$B$8),'إعدادات'!$C$15)-'إعدادات'!$B$15)*'إعدادات'!$D$15,MAX(0,MIN(MAX(0,(I39-K39)*'إعدادات'!$B$9-'إعدادات'!$B$8),'إعدادات'!$C$16)-'إعدادات'!$B$16)*'إعدادات'!$D$16,MAX(0,MIN(MAX(0,(I39-K39)*'إعدادات'!$B$9-'إعدادات'!$B$8),'إعدادات'!$C$17)-'إعدادات'!$B$17)*'إعدادات'!$D$17,MAX(0,MIN(MAX(0,(I39-K39)*'إعدادات'!$B$9-'إعدادات'!$B$8),'إعدادات'!$C$18)-'إعدادات'!$B$18)*'إعدادات'!$D$18)/'إعدادات'!$B$9)</f>
        <v>0</v>
      </c>
      <c r="M39" s="9">
        <f>IF(A39="","",IFERROR(VLOOKUP(A39,'مدخلات الشهر'!$A$2:$K$501,8,FALSE),0))</f>
        <v>0</v>
      </c>
      <c r="N39" s="9">
        <f>IF(A39="","",IFERROR(VLOOKUP(A39,'مدخلات الشهر'!$A$2:$K$501,9,FALSE),0))</f>
        <v>0</v>
      </c>
      <c r="O39" s="9">
        <f>IF(A39="","",IFERROR(VLOOKUP(A39,'مدخلات الشهر'!$A$2:$K$501,10,FALSE),0))</f>
        <v>0</v>
      </c>
      <c r="P39" s="9">
        <f>IF(A39="","",SUM(K39:L39,M39:O39))</f>
        <v>0</v>
      </c>
      <c r="Q39" s="9">
        <f>IF(A39="","",E39+F39+G39+H39-P39)</f>
        <v>0</v>
      </c>
      <c r="R39" s="9">
        <f>IF(A39="","",J39*'إعدادات'!$B$5)</f>
        <v>0</v>
      </c>
      <c r="S39" s="9">
        <f>IF(A39="","",Q39+R39)</f>
        <v>0</v>
      </c>
    </row>
    <row r="40" spans="1:19" ht="20" customHeight="1">
      <c r="A40" s="5">
        <f>IF('بيانات العاملين'!A40="","",'بيانات العاملين'!A40)</f>
        <v>0</v>
      </c>
      <c r="B40" s="5">
        <f>IF(A40="","",IFERROR(VLOOKUP(A40,'بيانات العاملين'!$A$2:$J$501,2,FALSE),""))</f>
        <v>0</v>
      </c>
      <c r="C40" s="5">
        <f>IF(A40="","",IFERROR(VLOOKUP(A40,'بيانات العاملين'!$A$2:$J$501,4,FALSE),""))</f>
        <v>0</v>
      </c>
      <c r="D40" s="9">
        <f>IF(A40="","",IFERROR(VLOOKUP(A40,'بيانات العاملين'!$A$2:$J$501,8,FALSE),0))</f>
        <v>0</v>
      </c>
      <c r="E40" s="9">
        <f>IF(A40="","",MAX(0,D40*IFERROR(VLOOKUP(A40,'مدخلات الشهر'!$A$2:$K$501,3,FALSE),0)/(IFERROR(VLOOKUP(A40,'مدخلات الشهر'!$A$2:$K$501,3,FALSE),0)+IFERROR(VLOOKUP(A40,'مدخلات الشهر'!$A$2:$K$501,4,FALSE),0),1)))</f>
        <v>0</v>
      </c>
      <c r="F40" s="9">
        <f>IF(A40="","",IFERROR(VLOOKUP(A40,'مدخلات الشهر'!$A$2:$K$501,5,FALSE),0))</f>
        <v>0</v>
      </c>
      <c r="G40" s="9">
        <f>IF(A40="","",IFERROR(VLOOKUP(A40,'مدخلات الشهر'!$A$2:$K$501,6,FALSE),0))</f>
        <v>0</v>
      </c>
      <c r="H40" s="9">
        <f>IF(A40="","",IFERROR(VLOOKUP(A40,'مدخلات الشهر'!$A$2:$K$501,7,FALSE),0))</f>
        <v>0</v>
      </c>
      <c r="I40" s="9">
        <f>IF(A40="","",E40+F40+G40)</f>
        <v>0</v>
      </c>
      <c r="J40" s="9">
        <f>IF(A40="","",IFERROR(VLOOKUP(A40,'بيانات العاملين'!$A$2:$J$501,9,FALSE),0))</f>
        <v>0</v>
      </c>
      <c r="K40" s="9">
        <f>IF(A40="","",J40*'إعدادات'!$B$4)</f>
        <v>0</v>
      </c>
      <c r="L40" s="9">
        <f>IF(A40="","",SUM(MAX(0,MIN(MAX(0,(I40-K40)*'إعدادات'!$B$9-'إعدادات'!$B$8),'إعدادات'!$C$13)-'إعدادات'!$B$13)*'إعدادات'!$D$13,MAX(0,MIN(MAX(0,(I40-K40)*'إعدادات'!$B$9-'إعدادات'!$B$8),'إعدادات'!$C$14)-'إعدادات'!$B$14)*'إعدادات'!$D$14,MAX(0,MIN(MAX(0,(I40-K40)*'إعدادات'!$B$9-'إعدادات'!$B$8),'إعدادات'!$C$15)-'إعدادات'!$B$15)*'إعدادات'!$D$15,MAX(0,MIN(MAX(0,(I40-K40)*'إعدادات'!$B$9-'إعدادات'!$B$8),'إعدادات'!$C$16)-'إعدادات'!$B$16)*'إعدادات'!$D$16,MAX(0,MIN(MAX(0,(I40-K40)*'إعدادات'!$B$9-'إعدادات'!$B$8),'إعدادات'!$C$17)-'إعدادات'!$B$17)*'إعدادات'!$D$17,MAX(0,MIN(MAX(0,(I40-K40)*'إعدادات'!$B$9-'إعدادات'!$B$8),'إعدادات'!$C$18)-'إعدادات'!$B$18)*'إعدادات'!$D$18)/'إعدادات'!$B$9)</f>
        <v>0</v>
      </c>
      <c r="M40" s="9">
        <f>IF(A40="","",IFERROR(VLOOKUP(A40,'مدخلات الشهر'!$A$2:$K$501,8,FALSE),0))</f>
        <v>0</v>
      </c>
      <c r="N40" s="9">
        <f>IF(A40="","",IFERROR(VLOOKUP(A40,'مدخلات الشهر'!$A$2:$K$501,9,FALSE),0))</f>
        <v>0</v>
      </c>
      <c r="O40" s="9">
        <f>IF(A40="","",IFERROR(VLOOKUP(A40,'مدخلات الشهر'!$A$2:$K$501,10,FALSE),0))</f>
        <v>0</v>
      </c>
      <c r="P40" s="9">
        <f>IF(A40="","",SUM(K40:L40,M40:O40))</f>
        <v>0</v>
      </c>
      <c r="Q40" s="9">
        <f>IF(A40="","",E40+F40+G40+H40-P40)</f>
        <v>0</v>
      </c>
      <c r="R40" s="9">
        <f>IF(A40="","",J40*'إعدادات'!$B$5)</f>
        <v>0</v>
      </c>
      <c r="S40" s="9">
        <f>IF(A40="","",Q40+R40)</f>
        <v>0</v>
      </c>
    </row>
    <row r="41" spans="1:19" ht="20" customHeight="1">
      <c r="A41" s="5">
        <f>IF('بيانات العاملين'!A41="","",'بيانات العاملين'!A41)</f>
        <v>0</v>
      </c>
      <c r="B41" s="5">
        <f>IF(A41="","",IFERROR(VLOOKUP(A41,'بيانات العاملين'!$A$2:$J$501,2,FALSE),""))</f>
        <v>0</v>
      </c>
      <c r="C41" s="5">
        <f>IF(A41="","",IFERROR(VLOOKUP(A41,'بيانات العاملين'!$A$2:$J$501,4,FALSE),""))</f>
        <v>0</v>
      </c>
      <c r="D41" s="9">
        <f>IF(A41="","",IFERROR(VLOOKUP(A41,'بيانات العاملين'!$A$2:$J$501,8,FALSE),0))</f>
        <v>0</v>
      </c>
      <c r="E41" s="9">
        <f>IF(A41="","",MAX(0,D41*IFERROR(VLOOKUP(A41,'مدخلات الشهر'!$A$2:$K$501,3,FALSE),0)/(IFERROR(VLOOKUP(A41,'مدخلات الشهر'!$A$2:$K$501,3,FALSE),0)+IFERROR(VLOOKUP(A41,'مدخلات الشهر'!$A$2:$K$501,4,FALSE),0),1)))</f>
        <v>0</v>
      </c>
      <c r="F41" s="9">
        <f>IF(A41="","",IFERROR(VLOOKUP(A41,'مدخلات الشهر'!$A$2:$K$501,5,FALSE),0))</f>
        <v>0</v>
      </c>
      <c r="G41" s="9">
        <f>IF(A41="","",IFERROR(VLOOKUP(A41,'مدخلات الشهر'!$A$2:$K$501,6,FALSE),0))</f>
        <v>0</v>
      </c>
      <c r="H41" s="9">
        <f>IF(A41="","",IFERROR(VLOOKUP(A41,'مدخلات الشهر'!$A$2:$K$501,7,FALSE),0))</f>
        <v>0</v>
      </c>
      <c r="I41" s="9">
        <f>IF(A41="","",E41+F41+G41)</f>
        <v>0</v>
      </c>
      <c r="J41" s="9">
        <f>IF(A41="","",IFERROR(VLOOKUP(A41,'بيانات العاملين'!$A$2:$J$501,9,FALSE),0))</f>
        <v>0</v>
      </c>
      <c r="K41" s="9">
        <f>IF(A41="","",J41*'إعدادات'!$B$4)</f>
        <v>0</v>
      </c>
      <c r="L41" s="9">
        <f>IF(A41="","",SUM(MAX(0,MIN(MAX(0,(I41-K41)*'إعدادات'!$B$9-'إعدادات'!$B$8),'إعدادات'!$C$13)-'إعدادات'!$B$13)*'إعدادات'!$D$13,MAX(0,MIN(MAX(0,(I41-K41)*'إعدادات'!$B$9-'إعدادات'!$B$8),'إعدادات'!$C$14)-'إعدادات'!$B$14)*'إعدادات'!$D$14,MAX(0,MIN(MAX(0,(I41-K41)*'إعدادات'!$B$9-'إعدادات'!$B$8),'إعدادات'!$C$15)-'إعدادات'!$B$15)*'إعدادات'!$D$15,MAX(0,MIN(MAX(0,(I41-K41)*'إعدادات'!$B$9-'إعدادات'!$B$8),'إعدادات'!$C$16)-'إعدادات'!$B$16)*'إعدادات'!$D$16,MAX(0,MIN(MAX(0,(I41-K41)*'إعدادات'!$B$9-'إعدادات'!$B$8),'إعدادات'!$C$17)-'إعدادات'!$B$17)*'إعدادات'!$D$17,MAX(0,MIN(MAX(0,(I41-K41)*'إعدادات'!$B$9-'إعدادات'!$B$8),'إعدادات'!$C$18)-'إعدادات'!$B$18)*'إعدادات'!$D$18)/'إعدادات'!$B$9)</f>
        <v>0</v>
      </c>
      <c r="M41" s="9">
        <f>IF(A41="","",IFERROR(VLOOKUP(A41,'مدخلات الشهر'!$A$2:$K$501,8,FALSE),0))</f>
        <v>0</v>
      </c>
      <c r="N41" s="9">
        <f>IF(A41="","",IFERROR(VLOOKUP(A41,'مدخلات الشهر'!$A$2:$K$501,9,FALSE),0))</f>
        <v>0</v>
      </c>
      <c r="O41" s="9">
        <f>IF(A41="","",IFERROR(VLOOKUP(A41,'مدخلات الشهر'!$A$2:$K$501,10,FALSE),0))</f>
        <v>0</v>
      </c>
      <c r="P41" s="9">
        <f>IF(A41="","",SUM(K41:L41,M41:O41))</f>
        <v>0</v>
      </c>
      <c r="Q41" s="9">
        <f>IF(A41="","",E41+F41+G41+H41-P41)</f>
        <v>0</v>
      </c>
      <c r="R41" s="9">
        <f>IF(A41="","",J41*'إعدادات'!$B$5)</f>
        <v>0</v>
      </c>
      <c r="S41" s="9">
        <f>IF(A41="","",Q41+R41)</f>
        <v>0</v>
      </c>
    </row>
    <row r="42" spans="1:19" ht="20" customHeight="1">
      <c r="A42" s="5">
        <f>IF('بيانات العاملين'!A42="","",'بيانات العاملين'!A42)</f>
        <v>0</v>
      </c>
      <c r="B42" s="5">
        <f>IF(A42="","",IFERROR(VLOOKUP(A42,'بيانات العاملين'!$A$2:$J$501,2,FALSE),""))</f>
        <v>0</v>
      </c>
      <c r="C42" s="5">
        <f>IF(A42="","",IFERROR(VLOOKUP(A42,'بيانات العاملين'!$A$2:$J$501,4,FALSE),""))</f>
        <v>0</v>
      </c>
      <c r="D42" s="9">
        <f>IF(A42="","",IFERROR(VLOOKUP(A42,'بيانات العاملين'!$A$2:$J$501,8,FALSE),0))</f>
        <v>0</v>
      </c>
      <c r="E42" s="9">
        <f>IF(A42="","",MAX(0,D42*IFERROR(VLOOKUP(A42,'مدخلات الشهر'!$A$2:$K$501,3,FALSE),0)/(IFERROR(VLOOKUP(A42,'مدخلات الشهر'!$A$2:$K$501,3,FALSE),0)+IFERROR(VLOOKUP(A42,'مدخلات الشهر'!$A$2:$K$501,4,FALSE),0),1)))</f>
        <v>0</v>
      </c>
      <c r="F42" s="9">
        <f>IF(A42="","",IFERROR(VLOOKUP(A42,'مدخلات الشهر'!$A$2:$K$501,5,FALSE),0))</f>
        <v>0</v>
      </c>
      <c r="G42" s="9">
        <f>IF(A42="","",IFERROR(VLOOKUP(A42,'مدخلات الشهر'!$A$2:$K$501,6,FALSE),0))</f>
        <v>0</v>
      </c>
      <c r="H42" s="9">
        <f>IF(A42="","",IFERROR(VLOOKUP(A42,'مدخلات الشهر'!$A$2:$K$501,7,FALSE),0))</f>
        <v>0</v>
      </c>
      <c r="I42" s="9">
        <f>IF(A42="","",E42+F42+G42)</f>
        <v>0</v>
      </c>
      <c r="J42" s="9">
        <f>IF(A42="","",IFERROR(VLOOKUP(A42,'بيانات العاملين'!$A$2:$J$501,9,FALSE),0))</f>
        <v>0</v>
      </c>
      <c r="K42" s="9">
        <f>IF(A42="","",J42*'إعدادات'!$B$4)</f>
        <v>0</v>
      </c>
      <c r="L42" s="9">
        <f>IF(A42="","",SUM(MAX(0,MIN(MAX(0,(I42-K42)*'إعدادات'!$B$9-'إعدادات'!$B$8),'إعدادات'!$C$13)-'إعدادات'!$B$13)*'إعدادات'!$D$13,MAX(0,MIN(MAX(0,(I42-K42)*'إعدادات'!$B$9-'إعدادات'!$B$8),'إعدادات'!$C$14)-'إعدادات'!$B$14)*'إعدادات'!$D$14,MAX(0,MIN(MAX(0,(I42-K42)*'إعدادات'!$B$9-'إعدادات'!$B$8),'إعدادات'!$C$15)-'إعدادات'!$B$15)*'إعدادات'!$D$15,MAX(0,MIN(MAX(0,(I42-K42)*'إعدادات'!$B$9-'إعدادات'!$B$8),'إعدادات'!$C$16)-'إعدادات'!$B$16)*'إعدادات'!$D$16,MAX(0,MIN(MAX(0,(I42-K42)*'إعدادات'!$B$9-'إعدادات'!$B$8),'إعدادات'!$C$17)-'إعدادات'!$B$17)*'إعدادات'!$D$17,MAX(0,MIN(MAX(0,(I42-K42)*'إعدادات'!$B$9-'إعدادات'!$B$8),'إعدادات'!$C$18)-'إعدادات'!$B$18)*'إعدادات'!$D$18)/'إعدادات'!$B$9)</f>
        <v>0</v>
      </c>
      <c r="M42" s="9">
        <f>IF(A42="","",IFERROR(VLOOKUP(A42,'مدخلات الشهر'!$A$2:$K$501,8,FALSE),0))</f>
        <v>0</v>
      </c>
      <c r="N42" s="9">
        <f>IF(A42="","",IFERROR(VLOOKUP(A42,'مدخلات الشهر'!$A$2:$K$501,9,FALSE),0))</f>
        <v>0</v>
      </c>
      <c r="O42" s="9">
        <f>IF(A42="","",IFERROR(VLOOKUP(A42,'مدخلات الشهر'!$A$2:$K$501,10,FALSE),0))</f>
        <v>0</v>
      </c>
      <c r="P42" s="9">
        <f>IF(A42="","",SUM(K42:L42,M42:O42))</f>
        <v>0</v>
      </c>
      <c r="Q42" s="9">
        <f>IF(A42="","",E42+F42+G42+H42-P42)</f>
        <v>0</v>
      </c>
      <c r="R42" s="9">
        <f>IF(A42="","",J42*'إعدادات'!$B$5)</f>
        <v>0</v>
      </c>
      <c r="S42" s="9">
        <f>IF(A42="","",Q42+R42)</f>
        <v>0</v>
      </c>
    </row>
    <row r="43" spans="1:19" ht="20" customHeight="1">
      <c r="A43" s="5">
        <f>IF('بيانات العاملين'!A43="","",'بيانات العاملين'!A43)</f>
        <v>0</v>
      </c>
      <c r="B43" s="5">
        <f>IF(A43="","",IFERROR(VLOOKUP(A43,'بيانات العاملين'!$A$2:$J$501,2,FALSE),""))</f>
        <v>0</v>
      </c>
      <c r="C43" s="5">
        <f>IF(A43="","",IFERROR(VLOOKUP(A43,'بيانات العاملين'!$A$2:$J$501,4,FALSE),""))</f>
        <v>0</v>
      </c>
      <c r="D43" s="9">
        <f>IF(A43="","",IFERROR(VLOOKUP(A43,'بيانات العاملين'!$A$2:$J$501,8,FALSE),0))</f>
        <v>0</v>
      </c>
      <c r="E43" s="9">
        <f>IF(A43="","",MAX(0,D43*IFERROR(VLOOKUP(A43,'مدخلات الشهر'!$A$2:$K$501,3,FALSE),0)/(IFERROR(VLOOKUP(A43,'مدخلات الشهر'!$A$2:$K$501,3,FALSE),0)+IFERROR(VLOOKUP(A43,'مدخلات الشهر'!$A$2:$K$501,4,FALSE),0),1)))</f>
        <v>0</v>
      </c>
      <c r="F43" s="9">
        <f>IF(A43="","",IFERROR(VLOOKUP(A43,'مدخلات الشهر'!$A$2:$K$501,5,FALSE),0))</f>
        <v>0</v>
      </c>
      <c r="G43" s="9">
        <f>IF(A43="","",IFERROR(VLOOKUP(A43,'مدخلات الشهر'!$A$2:$K$501,6,FALSE),0))</f>
        <v>0</v>
      </c>
      <c r="H43" s="9">
        <f>IF(A43="","",IFERROR(VLOOKUP(A43,'مدخلات الشهر'!$A$2:$K$501,7,FALSE),0))</f>
        <v>0</v>
      </c>
      <c r="I43" s="9">
        <f>IF(A43="","",E43+F43+G43)</f>
        <v>0</v>
      </c>
      <c r="J43" s="9">
        <f>IF(A43="","",IFERROR(VLOOKUP(A43,'بيانات العاملين'!$A$2:$J$501,9,FALSE),0))</f>
        <v>0</v>
      </c>
      <c r="K43" s="9">
        <f>IF(A43="","",J43*'إعدادات'!$B$4)</f>
        <v>0</v>
      </c>
      <c r="L43" s="9">
        <f>IF(A43="","",SUM(MAX(0,MIN(MAX(0,(I43-K43)*'إعدادات'!$B$9-'إعدادات'!$B$8),'إعدادات'!$C$13)-'إعدادات'!$B$13)*'إعدادات'!$D$13,MAX(0,MIN(MAX(0,(I43-K43)*'إعدادات'!$B$9-'إعدادات'!$B$8),'إعدادات'!$C$14)-'إعدادات'!$B$14)*'إعدادات'!$D$14,MAX(0,MIN(MAX(0,(I43-K43)*'إعدادات'!$B$9-'إعدادات'!$B$8),'إعدادات'!$C$15)-'إعدادات'!$B$15)*'إعدادات'!$D$15,MAX(0,MIN(MAX(0,(I43-K43)*'إعدادات'!$B$9-'إعدادات'!$B$8),'إعدادات'!$C$16)-'إعدادات'!$B$16)*'إعدادات'!$D$16,MAX(0,MIN(MAX(0,(I43-K43)*'إعدادات'!$B$9-'إعدادات'!$B$8),'إعدادات'!$C$17)-'إعدادات'!$B$17)*'إعدادات'!$D$17,MAX(0,MIN(MAX(0,(I43-K43)*'إعدادات'!$B$9-'إعدادات'!$B$8),'إعدادات'!$C$18)-'إعدادات'!$B$18)*'إعدادات'!$D$18)/'إعدادات'!$B$9)</f>
        <v>0</v>
      </c>
      <c r="M43" s="9">
        <f>IF(A43="","",IFERROR(VLOOKUP(A43,'مدخلات الشهر'!$A$2:$K$501,8,FALSE),0))</f>
        <v>0</v>
      </c>
      <c r="N43" s="9">
        <f>IF(A43="","",IFERROR(VLOOKUP(A43,'مدخلات الشهر'!$A$2:$K$501,9,FALSE),0))</f>
        <v>0</v>
      </c>
      <c r="O43" s="9">
        <f>IF(A43="","",IFERROR(VLOOKUP(A43,'مدخلات الشهر'!$A$2:$K$501,10,FALSE),0))</f>
        <v>0</v>
      </c>
      <c r="P43" s="9">
        <f>IF(A43="","",SUM(K43:L43,M43:O43))</f>
        <v>0</v>
      </c>
      <c r="Q43" s="9">
        <f>IF(A43="","",E43+F43+G43+H43-P43)</f>
        <v>0</v>
      </c>
      <c r="R43" s="9">
        <f>IF(A43="","",J43*'إعدادات'!$B$5)</f>
        <v>0</v>
      </c>
      <c r="S43" s="9">
        <f>IF(A43="","",Q43+R43)</f>
        <v>0</v>
      </c>
    </row>
    <row r="44" spans="1:19" ht="20" customHeight="1">
      <c r="A44" s="5">
        <f>IF('بيانات العاملين'!A44="","",'بيانات العاملين'!A44)</f>
        <v>0</v>
      </c>
      <c r="B44" s="5">
        <f>IF(A44="","",IFERROR(VLOOKUP(A44,'بيانات العاملين'!$A$2:$J$501,2,FALSE),""))</f>
        <v>0</v>
      </c>
      <c r="C44" s="5">
        <f>IF(A44="","",IFERROR(VLOOKUP(A44,'بيانات العاملين'!$A$2:$J$501,4,FALSE),""))</f>
        <v>0</v>
      </c>
      <c r="D44" s="9">
        <f>IF(A44="","",IFERROR(VLOOKUP(A44,'بيانات العاملين'!$A$2:$J$501,8,FALSE),0))</f>
        <v>0</v>
      </c>
      <c r="E44" s="9">
        <f>IF(A44="","",MAX(0,D44*IFERROR(VLOOKUP(A44,'مدخلات الشهر'!$A$2:$K$501,3,FALSE),0)/(IFERROR(VLOOKUP(A44,'مدخلات الشهر'!$A$2:$K$501,3,FALSE),0)+IFERROR(VLOOKUP(A44,'مدخلات الشهر'!$A$2:$K$501,4,FALSE),0),1)))</f>
        <v>0</v>
      </c>
      <c r="F44" s="9">
        <f>IF(A44="","",IFERROR(VLOOKUP(A44,'مدخلات الشهر'!$A$2:$K$501,5,FALSE),0))</f>
        <v>0</v>
      </c>
      <c r="G44" s="9">
        <f>IF(A44="","",IFERROR(VLOOKUP(A44,'مدخلات الشهر'!$A$2:$K$501,6,FALSE),0))</f>
        <v>0</v>
      </c>
      <c r="H44" s="9">
        <f>IF(A44="","",IFERROR(VLOOKUP(A44,'مدخلات الشهر'!$A$2:$K$501,7,FALSE),0))</f>
        <v>0</v>
      </c>
      <c r="I44" s="9">
        <f>IF(A44="","",E44+F44+G44)</f>
        <v>0</v>
      </c>
      <c r="J44" s="9">
        <f>IF(A44="","",IFERROR(VLOOKUP(A44,'بيانات العاملين'!$A$2:$J$501,9,FALSE),0))</f>
        <v>0</v>
      </c>
      <c r="K44" s="9">
        <f>IF(A44="","",J44*'إعدادات'!$B$4)</f>
        <v>0</v>
      </c>
      <c r="L44" s="9">
        <f>IF(A44="","",SUM(MAX(0,MIN(MAX(0,(I44-K44)*'إعدادات'!$B$9-'إعدادات'!$B$8),'إعدادات'!$C$13)-'إعدادات'!$B$13)*'إعدادات'!$D$13,MAX(0,MIN(MAX(0,(I44-K44)*'إعدادات'!$B$9-'إعدادات'!$B$8),'إعدادات'!$C$14)-'إعدادات'!$B$14)*'إعدادات'!$D$14,MAX(0,MIN(MAX(0,(I44-K44)*'إعدادات'!$B$9-'إعدادات'!$B$8),'إعدادات'!$C$15)-'إعدادات'!$B$15)*'إعدادات'!$D$15,MAX(0,MIN(MAX(0,(I44-K44)*'إعدادات'!$B$9-'إعدادات'!$B$8),'إعدادات'!$C$16)-'إعدادات'!$B$16)*'إعدادات'!$D$16,MAX(0,MIN(MAX(0,(I44-K44)*'إعدادات'!$B$9-'إعدادات'!$B$8),'إعدادات'!$C$17)-'إعدادات'!$B$17)*'إعدادات'!$D$17,MAX(0,MIN(MAX(0,(I44-K44)*'إعدادات'!$B$9-'إعدادات'!$B$8),'إعدادات'!$C$18)-'إعدادات'!$B$18)*'إعدادات'!$D$18)/'إعدادات'!$B$9)</f>
        <v>0</v>
      </c>
      <c r="M44" s="9">
        <f>IF(A44="","",IFERROR(VLOOKUP(A44,'مدخلات الشهر'!$A$2:$K$501,8,FALSE),0))</f>
        <v>0</v>
      </c>
      <c r="N44" s="9">
        <f>IF(A44="","",IFERROR(VLOOKUP(A44,'مدخلات الشهر'!$A$2:$K$501,9,FALSE),0))</f>
        <v>0</v>
      </c>
      <c r="O44" s="9">
        <f>IF(A44="","",IFERROR(VLOOKUP(A44,'مدخلات الشهر'!$A$2:$K$501,10,FALSE),0))</f>
        <v>0</v>
      </c>
      <c r="P44" s="9">
        <f>IF(A44="","",SUM(K44:L44,M44:O44))</f>
        <v>0</v>
      </c>
      <c r="Q44" s="9">
        <f>IF(A44="","",E44+F44+G44+H44-P44)</f>
        <v>0</v>
      </c>
      <c r="R44" s="9">
        <f>IF(A44="","",J44*'إعدادات'!$B$5)</f>
        <v>0</v>
      </c>
      <c r="S44" s="9">
        <f>IF(A44="","",Q44+R44)</f>
        <v>0</v>
      </c>
    </row>
    <row r="45" spans="1:19" ht="20" customHeight="1">
      <c r="A45" s="5">
        <f>IF('بيانات العاملين'!A45="","",'بيانات العاملين'!A45)</f>
        <v>0</v>
      </c>
      <c r="B45" s="5">
        <f>IF(A45="","",IFERROR(VLOOKUP(A45,'بيانات العاملين'!$A$2:$J$501,2,FALSE),""))</f>
        <v>0</v>
      </c>
      <c r="C45" s="5">
        <f>IF(A45="","",IFERROR(VLOOKUP(A45,'بيانات العاملين'!$A$2:$J$501,4,FALSE),""))</f>
        <v>0</v>
      </c>
      <c r="D45" s="9">
        <f>IF(A45="","",IFERROR(VLOOKUP(A45,'بيانات العاملين'!$A$2:$J$501,8,FALSE),0))</f>
        <v>0</v>
      </c>
      <c r="E45" s="9">
        <f>IF(A45="","",MAX(0,D45*IFERROR(VLOOKUP(A45,'مدخلات الشهر'!$A$2:$K$501,3,FALSE),0)/(IFERROR(VLOOKUP(A45,'مدخلات الشهر'!$A$2:$K$501,3,FALSE),0)+IFERROR(VLOOKUP(A45,'مدخلات الشهر'!$A$2:$K$501,4,FALSE),0),1)))</f>
        <v>0</v>
      </c>
      <c r="F45" s="9">
        <f>IF(A45="","",IFERROR(VLOOKUP(A45,'مدخلات الشهر'!$A$2:$K$501,5,FALSE),0))</f>
        <v>0</v>
      </c>
      <c r="G45" s="9">
        <f>IF(A45="","",IFERROR(VLOOKUP(A45,'مدخلات الشهر'!$A$2:$K$501,6,FALSE),0))</f>
        <v>0</v>
      </c>
      <c r="H45" s="9">
        <f>IF(A45="","",IFERROR(VLOOKUP(A45,'مدخلات الشهر'!$A$2:$K$501,7,FALSE),0))</f>
        <v>0</v>
      </c>
      <c r="I45" s="9">
        <f>IF(A45="","",E45+F45+G45)</f>
        <v>0</v>
      </c>
      <c r="J45" s="9">
        <f>IF(A45="","",IFERROR(VLOOKUP(A45,'بيانات العاملين'!$A$2:$J$501,9,FALSE),0))</f>
        <v>0</v>
      </c>
      <c r="K45" s="9">
        <f>IF(A45="","",J45*'إعدادات'!$B$4)</f>
        <v>0</v>
      </c>
      <c r="L45" s="9">
        <f>IF(A45="","",SUM(MAX(0,MIN(MAX(0,(I45-K45)*'إعدادات'!$B$9-'إعدادات'!$B$8),'إعدادات'!$C$13)-'إعدادات'!$B$13)*'إعدادات'!$D$13,MAX(0,MIN(MAX(0,(I45-K45)*'إعدادات'!$B$9-'إعدادات'!$B$8),'إعدادات'!$C$14)-'إعدادات'!$B$14)*'إعدادات'!$D$14,MAX(0,MIN(MAX(0,(I45-K45)*'إعدادات'!$B$9-'إعدادات'!$B$8),'إعدادات'!$C$15)-'إعدادات'!$B$15)*'إعدادات'!$D$15,MAX(0,MIN(MAX(0,(I45-K45)*'إعدادات'!$B$9-'إعدادات'!$B$8),'إعدادات'!$C$16)-'إعدادات'!$B$16)*'إعدادات'!$D$16,MAX(0,MIN(MAX(0,(I45-K45)*'إعدادات'!$B$9-'إعدادات'!$B$8),'إعدادات'!$C$17)-'إعدادات'!$B$17)*'إعدادات'!$D$17,MAX(0,MIN(MAX(0,(I45-K45)*'إعدادات'!$B$9-'إعدادات'!$B$8),'إعدادات'!$C$18)-'إعدادات'!$B$18)*'إعدادات'!$D$18)/'إعدادات'!$B$9)</f>
        <v>0</v>
      </c>
      <c r="M45" s="9">
        <f>IF(A45="","",IFERROR(VLOOKUP(A45,'مدخلات الشهر'!$A$2:$K$501,8,FALSE),0))</f>
        <v>0</v>
      </c>
      <c r="N45" s="9">
        <f>IF(A45="","",IFERROR(VLOOKUP(A45,'مدخلات الشهر'!$A$2:$K$501,9,FALSE),0))</f>
        <v>0</v>
      </c>
      <c r="O45" s="9">
        <f>IF(A45="","",IFERROR(VLOOKUP(A45,'مدخلات الشهر'!$A$2:$K$501,10,FALSE),0))</f>
        <v>0</v>
      </c>
      <c r="P45" s="9">
        <f>IF(A45="","",SUM(K45:L45,M45:O45))</f>
        <v>0</v>
      </c>
      <c r="Q45" s="9">
        <f>IF(A45="","",E45+F45+G45+H45-P45)</f>
        <v>0</v>
      </c>
      <c r="R45" s="9">
        <f>IF(A45="","",J45*'إعدادات'!$B$5)</f>
        <v>0</v>
      </c>
      <c r="S45" s="9">
        <f>IF(A45="","",Q45+R45)</f>
        <v>0</v>
      </c>
    </row>
    <row r="46" spans="1:19" ht="20" customHeight="1">
      <c r="A46" s="5">
        <f>IF('بيانات العاملين'!A46="","",'بيانات العاملين'!A46)</f>
        <v>0</v>
      </c>
      <c r="B46" s="5">
        <f>IF(A46="","",IFERROR(VLOOKUP(A46,'بيانات العاملين'!$A$2:$J$501,2,FALSE),""))</f>
        <v>0</v>
      </c>
      <c r="C46" s="5">
        <f>IF(A46="","",IFERROR(VLOOKUP(A46,'بيانات العاملين'!$A$2:$J$501,4,FALSE),""))</f>
        <v>0</v>
      </c>
      <c r="D46" s="9">
        <f>IF(A46="","",IFERROR(VLOOKUP(A46,'بيانات العاملين'!$A$2:$J$501,8,FALSE),0))</f>
        <v>0</v>
      </c>
      <c r="E46" s="9">
        <f>IF(A46="","",MAX(0,D46*IFERROR(VLOOKUP(A46,'مدخلات الشهر'!$A$2:$K$501,3,FALSE),0)/(IFERROR(VLOOKUP(A46,'مدخلات الشهر'!$A$2:$K$501,3,FALSE),0)+IFERROR(VLOOKUP(A46,'مدخلات الشهر'!$A$2:$K$501,4,FALSE),0),1)))</f>
        <v>0</v>
      </c>
      <c r="F46" s="9">
        <f>IF(A46="","",IFERROR(VLOOKUP(A46,'مدخلات الشهر'!$A$2:$K$501,5,FALSE),0))</f>
        <v>0</v>
      </c>
      <c r="G46" s="9">
        <f>IF(A46="","",IFERROR(VLOOKUP(A46,'مدخلات الشهر'!$A$2:$K$501,6,FALSE),0))</f>
        <v>0</v>
      </c>
      <c r="H46" s="9">
        <f>IF(A46="","",IFERROR(VLOOKUP(A46,'مدخلات الشهر'!$A$2:$K$501,7,FALSE),0))</f>
        <v>0</v>
      </c>
      <c r="I46" s="9">
        <f>IF(A46="","",E46+F46+G46)</f>
        <v>0</v>
      </c>
      <c r="J46" s="9">
        <f>IF(A46="","",IFERROR(VLOOKUP(A46,'بيانات العاملين'!$A$2:$J$501,9,FALSE),0))</f>
        <v>0</v>
      </c>
      <c r="K46" s="9">
        <f>IF(A46="","",J46*'إعدادات'!$B$4)</f>
        <v>0</v>
      </c>
      <c r="L46" s="9">
        <f>IF(A46="","",SUM(MAX(0,MIN(MAX(0,(I46-K46)*'إعدادات'!$B$9-'إعدادات'!$B$8),'إعدادات'!$C$13)-'إعدادات'!$B$13)*'إعدادات'!$D$13,MAX(0,MIN(MAX(0,(I46-K46)*'إعدادات'!$B$9-'إعدادات'!$B$8),'إعدادات'!$C$14)-'إعدادات'!$B$14)*'إعدادات'!$D$14,MAX(0,MIN(MAX(0,(I46-K46)*'إعدادات'!$B$9-'إعدادات'!$B$8),'إعدادات'!$C$15)-'إعدادات'!$B$15)*'إعدادات'!$D$15,MAX(0,MIN(MAX(0,(I46-K46)*'إعدادات'!$B$9-'إعدادات'!$B$8),'إعدادات'!$C$16)-'إعدادات'!$B$16)*'إعدادات'!$D$16,MAX(0,MIN(MAX(0,(I46-K46)*'إعدادات'!$B$9-'إعدادات'!$B$8),'إعدادات'!$C$17)-'إعدادات'!$B$17)*'إعدادات'!$D$17,MAX(0,MIN(MAX(0,(I46-K46)*'إعدادات'!$B$9-'إعدادات'!$B$8),'إعدادات'!$C$18)-'إعدادات'!$B$18)*'إعدادات'!$D$18)/'إعدادات'!$B$9)</f>
        <v>0</v>
      </c>
      <c r="M46" s="9">
        <f>IF(A46="","",IFERROR(VLOOKUP(A46,'مدخلات الشهر'!$A$2:$K$501,8,FALSE),0))</f>
        <v>0</v>
      </c>
      <c r="N46" s="9">
        <f>IF(A46="","",IFERROR(VLOOKUP(A46,'مدخلات الشهر'!$A$2:$K$501,9,FALSE),0))</f>
        <v>0</v>
      </c>
      <c r="O46" s="9">
        <f>IF(A46="","",IFERROR(VLOOKUP(A46,'مدخلات الشهر'!$A$2:$K$501,10,FALSE),0))</f>
        <v>0</v>
      </c>
      <c r="P46" s="9">
        <f>IF(A46="","",SUM(K46:L46,M46:O46))</f>
        <v>0</v>
      </c>
      <c r="Q46" s="9">
        <f>IF(A46="","",E46+F46+G46+H46-P46)</f>
        <v>0</v>
      </c>
      <c r="R46" s="9">
        <f>IF(A46="","",J46*'إعدادات'!$B$5)</f>
        <v>0</v>
      </c>
      <c r="S46" s="9">
        <f>IF(A46="","",Q46+R46)</f>
        <v>0</v>
      </c>
    </row>
    <row r="47" spans="1:19" ht="20" customHeight="1">
      <c r="A47" s="5">
        <f>IF('بيانات العاملين'!A47="","",'بيانات العاملين'!A47)</f>
        <v>0</v>
      </c>
      <c r="B47" s="5">
        <f>IF(A47="","",IFERROR(VLOOKUP(A47,'بيانات العاملين'!$A$2:$J$501,2,FALSE),""))</f>
        <v>0</v>
      </c>
      <c r="C47" s="5">
        <f>IF(A47="","",IFERROR(VLOOKUP(A47,'بيانات العاملين'!$A$2:$J$501,4,FALSE),""))</f>
        <v>0</v>
      </c>
      <c r="D47" s="9">
        <f>IF(A47="","",IFERROR(VLOOKUP(A47,'بيانات العاملين'!$A$2:$J$501,8,FALSE),0))</f>
        <v>0</v>
      </c>
      <c r="E47" s="9">
        <f>IF(A47="","",MAX(0,D47*IFERROR(VLOOKUP(A47,'مدخلات الشهر'!$A$2:$K$501,3,FALSE),0)/(IFERROR(VLOOKUP(A47,'مدخلات الشهر'!$A$2:$K$501,3,FALSE),0)+IFERROR(VLOOKUP(A47,'مدخلات الشهر'!$A$2:$K$501,4,FALSE),0),1)))</f>
        <v>0</v>
      </c>
      <c r="F47" s="9">
        <f>IF(A47="","",IFERROR(VLOOKUP(A47,'مدخلات الشهر'!$A$2:$K$501,5,FALSE),0))</f>
        <v>0</v>
      </c>
      <c r="G47" s="9">
        <f>IF(A47="","",IFERROR(VLOOKUP(A47,'مدخلات الشهر'!$A$2:$K$501,6,FALSE),0))</f>
        <v>0</v>
      </c>
      <c r="H47" s="9">
        <f>IF(A47="","",IFERROR(VLOOKUP(A47,'مدخلات الشهر'!$A$2:$K$501,7,FALSE),0))</f>
        <v>0</v>
      </c>
      <c r="I47" s="9">
        <f>IF(A47="","",E47+F47+G47)</f>
        <v>0</v>
      </c>
      <c r="J47" s="9">
        <f>IF(A47="","",IFERROR(VLOOKUP(A47,'بيانات العاملين'!$A$2:$J$501,9,FALSE),0))</f>
        <v>0</v>
      </c>
      <c r="K47" s="9">
        <f>IF(A47="","",J47*'إعدادات'!$B$4)</f>
        <v>0</v>
      </c>
      <c r="L47" s="9">
        <f>IF(A47="","",SUM(MAX(0,MIN(MAX(0,(I47-K47)*'إعدادات'!$B$9-'إعدادات'!$B$8),'إعدادات'!$C$13)-'إعدادات'!$B$13)*'إعدادات'!$D$13,MAX(0,MIN(MAX(0,(I47-K47)*'إعدادات'!$B$9-'إعدادات'!$B$8),'إعدادات'!$C$14)-'إعدادات'!$B$14)*'إعدادات'!$D$14,MAX(0,MIN(MAX(0,(I47-K47)*'إعدادات'!$B$9-'إعدادات'!$B$8),'إعدادات'!$C$15)-'إعدادات'!$B$15)*'إعدادات'!$D$15,MAX(0,MIN(MAX(0,(I47-K47)*'إعدادات'!$B$9-'إعدادات'!$B$8),'إعدادات'!$C$16)-'إعدادات'!$B$16)*'إعدادات'!$D$16,MAX(0,MIN(MAX(0,(I47-K47)*'إعدادات'!$B$9-'إعدادات'!$B$8),'إعدادات'!$C$17)-'إعدادات'!$B$17)*'إعدادات'!$D$17,MAX(0,MIN(MAX(0,(I47-K47)*'إعدادات'!$B$9-'إعدادات'!$B$8),'إعدادات'!$C$18)-'إعدادات'!$B$18)*'إعدادات'!$D$18)/'إعدادات'!$B$9)</f>
        <v>0</v>
      </c>
      <c r="M47" s="9">
        <f>IF(A47="","",IFERROR(VLOOKUP(A47,'مدخلات الشهر'!$A$2:$K$501,8,FALSE),0))</f>
        <v>0</v>
      </c>
      <c r="N47" s="9">
        <f>IF(A47="","",IFERROR(VLOOKUP(A47,'مدخلات الشهر'!$A$2:$K$501,9,FALSE),0))</f>
        <v>0</v>
      </c>
      <c r="O47" s="9">
        <f>IF(A47="","",IFERROR(VLOOKUP(A47,'مدخلات الشهر'!$A$2:$K$501,10,FALSE),0))</f>
        <v>0</v>
      </c>
      <c r="P47" s="9">
        <f>IF(A47="","",SUM(K47:L47,M47:O47))</f>
        <v>0</v>
      </c>
      <c r="Q47" s="9">
        <f>IF(A47="","",E47+F47+G47+H47-P47)</f>
        <v>0</v>
      </c>
      <c r="R47" s="9">
        <f>IF(A47="","",J47*'إعدادات'!$B$5)</f>
        <v>0</v>
      </c>
      <c r="S47" s="9">
        <f>IF(A47="","",Q47+R47)</f>
        <v>0</v>
      </c>
    </row>
    <row r="48" spans="1:19" ht="20" customHeight="1">
      <c r="A48" s="5">
        <f>IF('بيانات العاملين'!A48="","",'بيانات العاملين'!A48)</f>
        <v>0</v>
      </c>
      <c r="B48" s="5">
        <f>IF(A48="","",IFERROR(VLOOKUP(A48,'بيانات العاملين'!$A$2:$J$501,2,FALSE),""))</f>
        <v>0</v>
      </c>
      <c r="C48" s="5">
        <f>IF(A48="","",IFERROR(VLOOKUP(A48,'بيانات العاملين'!$A$2:$J$501,4,FALSE),""))</f>
        <v>0</v>
      </c>
      <c r="D48" s="9">
        <f>IF(A48="","",IFERROR(VLOOKUP(A48,'بيانات العاملين'!$A$2:$J$501,8,FALSE),0))</f>
        <v>0</v>
      </c>
      <c r="E48" s="9">
        <f>IF(A48="","",MAX(0,D48*IFERROR(VLOOKUP(A48,'مدخلات الشهر'!$A$2:$K$501,3,FALSE),0)/(IFERROR(VLOOKUP(A48,'مدخلات الشهر'!$A$2:$K$501,3,FALSE),0)+IFERROR(VLOOKUP(A48,'مدخلات الشهر'!$A$2:$K$501,4,FALSE),0),1)))</f>
        <v>0</v>
      </c>
      <c r="F48" s="9">
        <f>IF(A48="","",IFERROR(VLOOKUP(A48,'مدخلات الشهر'!$A$2:$K$501,5,FALSE),0))</f>
        <v>0</v>
      </c>
      <c r="G48" s="9">
        <f>IF(A48="","",IFERROR(VLOOKUP(A48,'مدخلات الشهر'!$A$2:$K$501,6,FALSE),0))</f>
        <v>0</v>
      </c>
      <c r="H48" s="9">
        <f>IF(A48="","",IFERROR(VLOOKUP(A48,'مدخلات الشهر'!$A$2:$K$501,7,FALSE),0))</f>
        <v>0</v>
      </c>
      <c r="I48" s="9">
        <f>IF(A48="","",E48+F48+G48)</f>
        <v>0</v>
      </c>
      <c r="J48" s="9">
        <f>IF(A48="","",IFERROR(VLOOKUP(A48,'بيانات العاملين'!$A$2:$J$501,9,FALSE),0))</f>
        <v>0</v>
      </c>
      <c r="K48" s="9">
        <f>IF(A48="","",J48*'إعدادات'!$B$4)</f>
        <v>0</v>
      </c>
      <c r="L48" s="9">
        <f>IF(A48="","",SUM(MAX(0,MIN(MAX(0,(I48-K48)*'إعدادات'!$B$9-'إعدادات'!$B$8),'إعدادات'!$C$13)-'إعدادات'!$B$13)*'إعدادات'!$D$13,MAX(0,MIN(MAX(0,(I48-K48)*'إعدادات'!$B$9-'إعدادات'!$B$8),'إعدادات'!$C$14)-'إعدادات'!$B$14)*'إعدادات'!$D$14,MAX(0,MIN(MAX(0,(I48-K48)*'إعدادات'!$B$9-'إعدادات'!$B$8),'إعدادات'!$C$15)-'إعدادات'!$B$15)*'إعدادات'!$D$15,MAX(0,MIN(MAX(0,(I48-K48)*'إعدادات'!$B$9-'إعدادات'!$B$8),'إعدادات'!$C$16)-'إعدادات'!$B$16)*'إعدادات'!$D$16,MAX(0,MIN(MAX(0,(I48-K48)*'إعدادات'!$B$9-'إعدادات'!$B$8),'إعدادات'!$C$17)-'إعدادات'!$B$17)*'إعدادات'!$D$17,MAX(0,MIN(MAX(0,(I48-K48)*'إعدادات'!$B$9-'إعدادات'!$B$8),'إعدادات'!$C$18)-'إعدادات'!$B$18)*'إعدادات'!$D$18)/'إعدادات'!$B$9)</f>
        <v>0</v>
      </c>
      <c r="M48" s="9">
        <f>IF(A48="","",IFERROR(VLOOKUP(A48,'مدخلات الشهر'!$A$2:$K$501,8,FALSE),0))</f>
        <v>0</v>
      </c>
      <c r="N48" s="9">
        <f>IF(A48="","",IFERROR(VLOOKUP(A48,'مدخلات الشهر'!$A$2:$K$501,9,FALSE),0))</f>
        <v>0</v>
      </c>
      <c r="O48" s="9">
        <f>IF(A48="","",IFERROR(VLOOKUP(A48,'مدخلات الشهر'!$A$2:$K$501,10,FALSE),0))</f>
        <v>0</v>
      </c>
      <c r="P48" s="9">
        <f>IF(A48="","",SUM(K48:L48,M48:O48))</f>
        <v>0</v>
      </c>
      <c r="Q48" s="9">
        <f>IF(A48="","",E48+F48+G48+H48-P48)</f>
        <v>0</v>
      </c>
      <c r="R48" s="9">
        <f>IF(A48="","",J48*'إعدادات'!$B$5)</f>
        <v>0</v>
      </c>
      <c r="S48" s="9">
        <f>IF(A48="","",Q48+R48)</f>
        <v>0</v>
      </c>
    </row>
    <row r="49" spans="1:19" ht="20" customHeight="1">
      <c r="A49" s="5">
        <f>IF('بيانات العاملين'!A49="","",'بيانات العاملين'!A49)</f>
        <v>0</v>
      </c>
      <c r="B49" s="5">
        <f>IF(A49="","",IFERROR(VLOOKUP(A49,'بيانات العاملين'!$A$2:$J$501,2,FALSE),""))</f>
        <v>0</v>
      </c>
      <c r="C49" s="5">
        <f>IF(A49="","",IFERROR(VLOOKUP(A49,'بيانات العاملين'!$A$2:$J$501,4,FALSE),""))</f>
        <v>0</v>
      </c>
      <c r="D49" s="9">
        <f>IF(A49="","",IFERROR(VLOOKUP(A49,'بيانات العاملين'!$A$2:$J$501,8,FALSE),0))</f>
        <v>0</v>
      </c>
      <c r="E49" s="9">
        <f>IF(A49="","",MAX(0,D49*IFERROR(VLOOKUP(A49,'مدخلات الشهر'!$A$2:$K$501,3,FALSE),0)/(IFERROR(VLOOKUP(A49,'مدخلات الشهر'!$A$2:$K$501,3,FALSE),0)+IFERROR(VLOOKUP(A49,'مدخلات الشهر'!$A$2:$K$501,4,FALSE),0),1)))</f>
        <v>0</v>
      </c>
      <c r="F49" s="9">
        <f>IF(A49="","",IFERROR(VLOOKUP(A49,'مدخلات الشهر'!$A$2:$K$501,5,FALSE),0))</f>
        <v>0</v>
      </c>
      <c r="G49" s="9">
        <f>IF(A49="","",IFERROR(VLOOKUP(A49,'مدخلات الشهر'!$A$2:$K$501,6,FALSE),0))</f>
        <v>0</v>
      </c>
      <c r="H49" s="9">
        <f>IF(A49="","",IFERROR(VLOOKUP(A49,'مدخلات الشهر'!$A$2:$K$501,7,FALSE),0))</f>
        <v>0</v>
      </c>
      <c r="I49" s="9">
        <f>IF(A49="","",E49+F49+G49)</f>
        <v>0</v>
      </c>
      <c r="J49" s="9">
        <f>IF(A49="","",IFERROR(VLOOKUP(A49,'بيانات العاملين'!$A$2:$J$501,9,FALSE),0))</f>
        <v>0</v>
      </c>
      <c r="K49" s="9">
        <f>IF(A49="","",J49*'إعدادات'!$B$4)</f>
        <v>0</v>
      </c>
      <c r="L49" s="9">
        <f>IF(A49="","",SUM(MAX(0,MIN(MAX(0,(I49-K49)*'إعدادات'!$B$9-'إعدادات'!$B$8),'إعدادات'!$C$13)-'إعدادات'!$B$13)*'إعدادات'!$D$13,MAX(0,MIN(MAX(0,(I49-K49)*'إعدادات'!$B$9-'إعدادات'!$B$8),'إعدادات'!$C$14)-'إعدادات'!$B$14)*'إعدادات'!$D$14,MAX(0,MIN(MAX(0,(I49-K49)*'إعدادات'!$B$9-'إعدادات'!$B$8),'إعدادات'!$C$15)-'إعدادات'!$B$15)*'إعدادات'!$D$15,MAX(0,MIN(MAX(0,(I49-K49)*'إعدادات'!$B$9-'إعدادات'!$B$8),'إعدادات'!$C$16)-'إعدادات'!$B$16)*'إعدادات'!$D$16,MAX(0,MIN(MAX(0,(I49-K49)*'إعدادات'!$B$9-'إعدادات'!$B$8),'إعدادات'!$C$17)-'إعدادات'!$B$17)*'إعدادات'!$D$17,MAX(0,MIN(MAX(0,(I49-K49)*'إعدادات'!$B$9-'إعدادات'!$B$8),'إعدادات'!$C$18)-'إعدادات'!$B$18)*'إعدادات'!$D$18)/'إعدادات'!$B$9)</f>
        <v>0</v>
      </c>
      <c r="M49" s="9">
        <f>IF(A49="","",IFERROR(VLOOKUP(A49,'مدخلات الشهر'!$A$2:$K$501,8,FALSE),0))</f>
        <v>0</v>
      </c>
      <c r="N49" s="9">
        <f>IF(A49="","",IFERROR(VLOOKUP(A49,'مدخلات الشهر'!$A$2:$K$501,9,FALSE),0))</f>
        <v>0</v>
      </c>
      <c r="O49" s="9">
        <f>IF(A49="","",IFERROR(VLOOKUP(A49,'مدخلات الشهر'!$A$2:$K$501,10,FALSE),0))</f>
        <v>0</v>
      </c>
      <c r="P49" s="9">
        <f>IF(A49="","",SUM(K49:L49,M49:O49))</f>
        <v>0</v>
      </c>
      <c r="Q49" s="9">
        <f>IF(A49="","",E49+F49+G49+H49-P49)</f>
        <v>0</v>
      </c>
      <c r="R49" s="9">
        <f>IF(A49="","",J49*'إعدادات'!$B$5)</f>
        <v>0</v>
      </c>
      <c r="S49" s="9">
        <f>IF(A49="","",Q49+R49)</f>
        <v>0</v>
      </c>
    </row>
    <row r="50" spans="1:19" ht="20" customHeight="1">
      <c r="A50" s="5">
        <f>IF('بيانات العاملين'!A50="","",'بيانات العاملين'!A50)</f>
        <v>0</v>
      </c>
      <c r="B50" s="5">
        <f>IF(A50="","",IFERROR(VLOOKUP(A50,'بيانات العاملين'!$A$2:$J$501,2,FALSE),""))</f>
        <v>0</v>
      </c>
      <c r="C50" s="5">
        <f>IF(A50="","",IFERROR(VLOOKUP(A50,'بيانات العاملين'!$A$2:$J$501,4,FALSE),""))</f>
        <v>0</v>
      </c>
      <c r="D50" s="9">
        <f>IF(A50="","",IFERROR(VLOOKUP(A50,'بيانات العاملين'!$A$2:$J$501,8,FALSE),0))</f>
        <v>0</v>
      </c>
      <c r="E50" s="9">
        <f>IF(A50="","",MAX(0,D50*IFERROR(VLOOKUP(A50,'مدخلات الشهر'!$A$2:$K$501,3,FALSE),0)/(IFERROR(VLOOKUP(A50,'مدخلات الشهر'!$A$2:$K$501,3,FALSE),0)+IFERROR(VLOOKUP(A50,'مدخلات الشهر'!$A$2:$K$501,4,FALSE),0),1)))</f>
        <v>0</v>
      </c>
      <c r="F50" s="9">
        <f>IF(A50="","",IFERROR(VLOOKUP(A50,'مدخلات الشهر'!$A$2:$K$501,5,FALSE),0))</f>
        <v>0</v>
      </c>
      <c r="G50" s="9">
        <f>IF(A50="","",IFERROR(VLOOKUP(A50,'مدخلات الشهر'!$A$2:$K$501,6,FALSE),0))</f>
        <v>0</v>
      </c>
      <c r="H50" s="9">
        <f>IF(A50="","",IFERROR(VLOOKUP(A50,'مدخلات الشهر'!$A$2:$K$501,7,FALSE),0))</f>
        <v>0</v>
      </c>
      <c r="I50" s="9">
        <f>IF(A50="","",E50+F50+G50)</f>
        <v>0</v>
      </c>
      <c r="J50" s="9">
        <f>IF(A50="","",IFERROR(VLOOKUP(A50,'بيانات العاملين'!$A$2:$J$501,9,FALSE),0))</f>
        <v>0</v>
      </c>
      <c r="K50" s="9">
        <f>IF(A50="","",J50*'إعدادات'!$B$4)</f>
        <v>0</v>
      </c>
      <c r="L50" s="9">
        <f>IF(A50="","",SUM(MAX(0,MIN(MAX(0,(I50-K50)*'إعدادات'!$B$9-'إعدادات'!$B$8),'إعدادات'!$C$13)-'إعدادات'!$B$13)*'إعدادات'!$D$13,MAX(0,MIN(MAX(0,(I50-K50)*'إعدادات'!$B$9-'إعدادات'!$B$8),'إعدادات'!$C$14)-'إعدادات'!$B$14)*'إعدادات'!$D$14,MAX(0,MIN(MAX(0,(I50-K50)*'إعدادات'!$B$9-'إعدادات'!$B$8),'إعدادات'!$C$15)-'إعدادات'!$B$15)*'إعدادات'!$D$15,MAX(0,MIN(MAX(0,(I50-K50)*'إعدادات'!$B$9-'إعدادات'!$B$8),'إعدادات'!$C$16)-'إعدادات'!$B$16)*'إعدادات'!$D$16,MAX(0,MIN(MAX(0,(I50-K50)*'إعدادات'!$B$9-'إعدادات'!$B$8),'إعدادات'!$C$17)-'إعدادات'!$B$17)*'إعدادات'!$D$17,MAX(0,MIN(MAX(0,(I50-K50)*'إعدادات'!$B$9-'إعدادات'!$B$8),'إعدادات'!$C$18)-'إعدادات'!$B$18)*'إعدادات'!$D$18)/'إعدادات'!$B$9)</f>
        <v>0</v>
      </c>
      <c r="M50" s="9">
        <f>IF(A50="","",IFERROR(VLOOKUP(A50,'مدخلات الشهر'!$A$2:$K$501,8,FALSE),0))</f>
        <v>0</v>
      </c>
      <c r="N50" s="9">
        <f>IF(A50="","",IFERROR(VLOOKUP(A50,'مدخلات الشهر'!$A$2:$K$501,9,FALSE),0))</f>
        <v>0</v>
      </c>
      <c r="O50" s="9">
        <f>IF(A50="","",IFERROR(VLOOKUP(A50,'مدخلات الشهر'!$A$2:$K$501,10,FALSE),0))</f>
        <v>0</v>
      </c>
      <c r="P50" s="9">
        <f>IF(A50="","",SUM(K50:L50,M50:O50))</f>
        <v>0</v>
      </c>
      <c r="Q50" s="9">
        <f>IF(A50="","",E50+F50+G50+H50-P50)</f>
        <v>0</v>
      </c>
      <c r="R50" s="9">
        <f>IF(A50="","",J50*'إعدادات'!$B$5)</f>
        <v>0</v>
      </c>
      <c r="S50" s="9">
        <f>IF(A50="","",Q50+R50)</f>
        <v>0</v>
      </c>
    </row>
    <row r="51" spans="1:19" ht="20" customHeight="1">
      <c r="A51" s="5">
        <f>IF('بيانات العاملين'!A51="","",'بيانات العاملين'!A51)</f>
        <v>0</v>
      </c>
      <c r="B51" s="5">
        <f>IF(A51="","",IFERROR(VLOOKUP(A51,'بيانات العاملين'!$A$2:$J$501,2,FALSE),""))</f>
        <v>0</v>
      </c>
      <c r="C51" s="5">
        <f>IF(A51="","",IFERROR(VLOOKUP(A51,'بيانات العاملين'!$A$2:$J$501,4,FALSE),""))</f>
        <v>0</v>
      </c>
      <c r="D51" s="9">
        <f>IF(A51="","",IFERROR(VLOOKUP(A51,'بيانات العاملين'!$A$2:$J$501,8,FALSE),0))</f>
        <v>0</v>
      </c>
      <c r="E51" s="9">
        <f>IF(A51="","",MAX(0,D51*IFERROR(VLOOKUP(A51,'مدخلات الشهر'!$A$2:$K$501,3,FALSE),0)/(IFERROR(VLOOKUP(A51,'مدخلات الشهر'!$A$2:$K$501,3,FALSE),0)+IFERROR(VLOOKUP(A51,'مدخلات الشهر'!$A$2:$K$501,4,FALSE),0),1)))</f>
        <v>0</v>
      </c>
      <c r="F51" s="9">
        <f>IF(A51="","",IFERROR(VLOOKUP(A51,'مدخلات الشهر'!$A$2:$K$501,5,FALSE),0))</f>
        <v>0</v>
      </c>
      <c r="G51" s="9">
        <f>IF(A51="","",IFERROR(VLOOKUP(A51,'مدخلات الشهر'!$A$2:$K$501,6,FALSE),0))</f>
        <v>0</v>
      </c>
      <c r="H51" s="9">
        <f>IF(A51="","",IFERROR(VLOOKUP(A51,'مدخلات الشهر'!$A$2:$K$501,7,FALSE),0))</f>
        <v>0</v>
      </c>
      <c r="I51" s="9">
        <f>IF(A51="","",E51+F51+G51)</f>
        <v>0</v>
      </c>
      <c r="J51" s="9">
        <f>IF(A51="","",IFERROR(VLOOKUP(A51,'بيانات العاملين'!$A$2:$J$501,9,FALSE),0))</f>
        <v>0</v>
      </c>
      <c r="K51" s="9">
        <f>IF(A51="","",J51*'إعدادات'!$B$4)</f>
        <v>0</v>
      </c>
      <c r="L51" s="9">
        <f>IF(A51="","",SUM(MAX(0,MIN(MAX(0,(I51-K51)*'إعدادات'!$B$9-'إعدادات'!$B$8),'إعدادات'!$C$13)-'إعدادات'!$B$13)*'إعدادات'!$D$13,MAX(0,MIN(MAX(0,(I51-K51)*'إعدادات'!$B$9-'إعدادات'!$B$8),'إعدادات'!$C$14)-'إعدادات'!$B$14)*'إعدادات'!$D$14,MAX(0,MIN(MAX(0,(I51-K51)*'إعدادات'!$B$9-'إعدادات'!$B$8),'إعدادات'!$C$15)-'إعدادات'!$B$15)*'إعدادات'!$D$15,MAX(0,MIN(MAX(0,(I51-K51)*'إعدادات'!$B$9-'إعدادات'!$B$8),'إعدادات'!$C$16)-'إعدادات'!$B$16)*'إعدادات'!$D$16,MAX(0,MIN(MAX(0,(I51-K51)*'إعدادات'!$B$9-'إعدادات'!$B$8),'إعدادات'!$C$17)-'إعدادات'!$B$17)*'إعدادات'!$D$17,MAX(0,MIN(MAX(0,(I51-K51)*'إعدادات'!$B$9-'إعدادات'!$B$8),'إعدادات'!$C$18)-'إعدادات'!$B$18)*'إعدادات'!$D$18)/'إعدادات'!$B$9)</f>
        <v>0</v>
      </c>
      <c r="M51" s="9">
        <f>IF(A51="","",IFERROR(VLOOKUP(A51,'مدخلات الشهر'!$A$2:$K$501,8,FALSE),0))</f>
        <v>0</v>
      </c>
      <c r="N51" s="9">
        <f>IF(A51="","",IFERROR(VLOOKUP(A51,'مدخلات الشهر'!$A$2:$K$501,9,FALSE),0))</f>
        <v>0</v>
      </c>
      <c r="O51" s="9">
        <f>IF(A51="","",IFERROR(VLOOKUP(A51,'مدخلات الشهر'!$A$2:$K$501,10,FALSE),0))</f>
        <v>0</v>
      </c>
      <c r="P51" s="9">
        <f>IF(A51="","",SUM(K51:L51,M51:O51))</f>
        <v>0</v>
      </c>
      <c r="Q51" s="9">
        <f>IF(A51="","",E51+F51+G51+H51-P51)</f>
        <v>0</v>
      </c>
      <c r="R51" s="9">
        <f>IF(A51="","",J51*'إعدادات'!$B$5)</f>
        <v>0</v>
      </c>
      <c r="S51" s="9">
        <f>IF(A51="","",Q51+R51)</f>
        <v>0</v>
      </c>
    </row>
    <row r="52" spans="1:19" ht="20" customHeight="1">
      <c r="A52" s="5">
        <f>IF('بيانات العاملين'!A52="","",'بيانات العاملين'!A52)</f>
        <v>0</v>
      </c>
      <c r="B52" s="5">
        <f>IF(A52="","",IFERROR(VLOOKUP(A52,'بيانات العاملين'!$A$2:$J$501,2,FALSE),""))</f>
        <v>0</v>
      </c>
      <c r="C52" s="5">
        <f>IF(A52="","",IFERROR(VLOOKUP(A52,'بيانات العاملين'!$A$2:$J$501,4,FALSE),""))</f>
        <v>0</v>
      </c>
      <c r="D52" s="9">
        <f>IF(A52="","",IFERROR(VLOOKUP(A52,'بيانات العاملين'!$A$2:$J$501,8,FALSE),0))</f>
        <v>0</v>
      </c>
      <c r="E52" s="9">
        <f>IF(A52="","",MAX(0,D52*IFERROR(VLOOKUP(A52,'مدخلات الشهر'!$A$2:$K$501,3,FALSE),0)/(IFERROR(VLOOKUP(A52,'مدخلات الشهر'!$A$2:$K$501,3,FALSE),0)+IFERROR(VLOOKUP(A52,'مدخلات الشهر'!$A$2:$K$501,4,FALSE),0),1)))</f>
        <v>0</v>
      </c>
      <c r="F52" s="9">
        <f>IF(A52="","",IFERROR(VLOOKUP(A52,'مدخلات الشهر'!$A$2:$K$501,5,FALSE),0))</f>
        <v>0</v>
      </c>
      <c r="G52" s="9">
        <f>IF(A52="","",IFERROR(VLOOKUP(A52,'مدخلات الشهر'!$A$2:$K$501,6,FALSE),0))</f>
        <v>0</v>
      </c>
      <c r="H52" s="9">
        <f>IF(A52="","",IFERROR(VLOOKUP(A52,'مدخلات الشهر'!$A$2:$K$501,7,FALSE),0))</f>
        <v>0</v>
      </c>
      <c r="I52" s="9">
        <f>IF(A52="","",E52+F52+G52)</f>
        <v>0</v>
      </c>
      <c r="J52" s="9">
        <f>IF(A52="","",IFERROR(VLOOKUP(A52,'بيانات العاملين'!$A$2:$J$501,9,FALSE),0))</f>
        <v>0</v>
      </c>
      <c r="K52" s="9">
        <f>IF(A52="","",J52*'إعدادات'!$B$4)</f>
        <v>0</v>
      </c>
      <c r="L52" s="9">
        <f>IF(A52="","",SUM(MAX(0,MIN(MAX(0,(I52-K52)*'إعدادات'!$B$9-'إعدادات'!$B$8),'إعدادات'!$C$13)-'إعدادات'!$B$13)*'إعدادات'!$D$13,MAX(0,MIN(MAX(0,(I52-K52)*'إعدادات'!$B$9-'إعدادات'!$B$8),'إعدادات'!$C$14)-'إعدادات'!$B$14)*'إعدادات'!$D$14,MAX(0,MIN(MAX(0,(I52-K52)*'إعدادات'!$B$9-'إعدادات'!$B$8),'إعدادات'!$C$15)-'إعدادات'!$B$15)*'إعدادات'!$D$15,MAX(0,MIN(MAX(0,(I52-K52)*'إعدادات'!$B$9-'إعدادات'!$B$8),'إعدادات'!$C$16)-'إعدادات'!$B$16)*'إعدادات'!$D$16,MAX(0,MIN(MAX(0,(I52-K52)*'إعدادات'!$B$9-'إعدادات'!$B$8),'إعدادات'!$C$17)-'إعدادات'!$B$17)*'إعدادات'!$D$17,MAX(0,MIN(MAX(0,(I52-K52)*'إعدادات'!$B$9-'إعدادات'!$B$8),'إعدادات'!$C$18)-'إعدادات'!$B$18)*'إعدادات'!$D$18)/'إعدادات'!$B$9)</f>
        <v>0</v>
      </c>
      <c r="M52" s="9">
        <f>IF(A52="","",IFERROR(VLOOKUP(A52,'مدخلات الشهر'!$A$2:$K$501,8,FALSE),0))</f>
        <v>0</v>
      </c>
      <c r="N52" s="9">
        <f>IF(A52="","",IFERROR(VLOOKUP(A52,'مدخلات الشهر'!$A$2:$K$501,9,FALSE),0))</f>
        <v>0</v>
      </c>
      <c r="O52" s="9">
        <f>IF(A52="","",IFERROR(VLOOKUP(A52,'مدخلات الشهر'!$A$2:$K$501,10,FALSE),0))</f>
        <v>0</v>
      </c>
      <c r="P52" s="9">
        <f>IF(A52="","",SUM(K52:L52,M52:O52))</f>
        <v>0</v>
      </c>
      <c r="Q52" s="9">
        <f>IF(A52="","",E52+F52+G52+H52-P52)</f>
        <v>0</v>
      </c>
      <c r="R52" s="9">
        <f>IF(A52="","",J52*'إعدادات'!$B$5)</f>
        <v>0</v>
      </c>
      <c r="S52" s="9">
        <f>IF(A52="","",Q52+R52)</f>
        <v>0</v>
      </c>
    </row>
    <row r="53" spans="1:19" ht="20" customHeight="1">
      <c r="A53" s="5">
        <f>IF('بيانات العاملين'!A53="","",'بيانات العاملين'!A53)</f>
        <v>0</v>
      </c>
      <c r="B53" s="5">
        <f>IF(A53="","",IFERROR(VLOOKUP(A53,'بيانات العاملين'!$A$2:$J$501,2,FALSE),""))</f>
        <v>0</v>
      </c>
      <c r="C53" s="5">
        <f>IF(A53="","",IFERROR(VLOOKUP(A53,'بيانات العاملين'!$A$2:$J$501,4,FALSE),""))</f>
        <v>0</v>
      </c>
      <c r="D53" s="9">
        <f>IF(A53="","",IFERROR(VLOOKUP(A53,'بيانات العاملين'!$A$2:$J$501,8,FALSE),0))</f>
        <v>0</v>
      </c>
      <c r="E53" s="9">
        <f>IF(A53="","",MAX(0,D53*IFERROR(VLOOKUP(A53,'مدخلات الشهر'!$A$2:$K$501,3,FALSE),0)/(IFERROR(VLOOKUP(A53,'مدخلات الشهر'!$A$2:$K$501,3,FALSE),0)+IFERROR(VLOOKUP(A53,'مدخلات الشهر'!$A$2:$K$501,4,FALSE),0),1)))</f>
        <v>0</v>
      </c>
      <c r="F53" s="9">
        <f>IF(A53="","",IFERROR(VLOOKUP(A53,'مدخلات الشهر'!$A$2:$K$501,5,FALSE),0))</f>
        <v>0</v>
      </c>
      <c r="G53" s="9">
        <f>IF(A53="","",IFERROR(VLOOKUP(A53,'مدخلات الشهر'!$A$2:$K$501,6,FALSE),0))</f>
        <v>0</v>
      </c>
      <c r="H53" s="9">
        <f>IF(A53="","",IFERROR(VLOOKUP(A53,'مدخلات الشهر'!$A$2:$K$501,7,FALSE),0))</f>
        <v>0</v>
      </c>
      <c r="I53" s="9">
        <f>IF(A53="","",E53+F53+G53)</f>
        <v>0</v>
      </c>
      <c r="J53" s="9">
        <f>IF(A53="","",IFERROR(VLOOKUP(A53,'بيانات العاملين'!$A$2:$J$501,9,FALSE),0))</f>
        <v>0</v>
      </c>
      <c r="K53" s="9">
        <f>IF(A53="","",J53*'إعدادات'!$B$4)</f>
        <v>0</v>
      </c>
      <c r="L53" s="9">
        <f>IF(A53="","",SUM(MAX(0,MIN(MAX(0,(I53-K53)*'إعدادات'!$B$9-'إعدادات'!$B$8),'إعدادات'!$C$13)-'إعدادات'!$B$13)*'إعدادات'!$D$13,MAX(0,MIN(MAX(0,(I53-K53)*'إعدادات'!$B$9-'إعدادات'!$B$8),'إعدادات'!$C$14)-'إعدادات'!$B$14)*'إعدادات'!$D$14,MAX(0,MIN(MAX(0,(I53-K53)*'إعدادات'!$B$9-'إعدادات'!$B$8),'إعدادات'!$C$15)-'إعدادات'!$B$15)*'إعدادات'!$D$15,MAX(0,MIN(MAX(0,(I53-K53)*'إعدادات'!$B$9-'إعدادات'!$B$8),'إعدادات'!$C$16)-'إعدادات'!$B$16)*'إعدادات'!$D$16,MAX(0,MIN(MAX(0,(I53-K53)*'إعدادات'!$B$9-'إعدادات'!$B$8),'إعدادات'!$C$17)-'إعدادات'!$B$17)*'إعدادات'!$D$17,MAX(0,MIN(MAX(0,(I53-K53)*'إعدادات'!$B$9-'إعدادات'!$B$8),'إعدادات'!$C$18)-'إعدادات'!$B$18)*'إعدادات'!$D$18)/'إعدادات'!$B$9)</f>
        <v>0</v>
      </c>
      <c r="M53" s="9">
        <f>IF(A53="","",IFERROR(VLOOKUP(A53,'مدخلات الشهر'!$A$2:$K$501,8,FALSE),0))</f>
        <v>0</v>
      </c>
      <c r="N53" s="9">
        <f>IF(A53="","",IFERROR(VLOOKUP(A53,'مدخلات الشهر'!$A$2:$K$501,9,FALSE),0))</f>
        <v>0</v>
      </c>
      <c r="O53" s="9">
        <f>IF(A53="","",IFERROR(VLOOKUP(A53,'مدخلات الشهر'!$A$2:$K$501,10,FALSE),0))</f>
        <v>0</v>
      </c>
      <c r="P53" s="9">
        <f>IF(A53="","",SUM(K53:L53,M53:O53))</f>
        <v>0</v>
      </c>
      <c r="Q53" s="9">
        <f>IF(A53="","",E53+F53+G53+H53-P53)</f>
        <v>0</v>
      </c>
      <c r="R53" s="9">
        <f>IF(A53="","",J53*'إعدادات'!$B$5)</f>
        <v>0</v>
      </c>
      <c r="S53" s="9">
        <f>IF(A53="","",Q53+R53)</f>
        <v>0</v>
      </c>
    </row>
    <row r="54" spans="1:19" ht="20" customHeight="1">
      <c r="A54" s="5">
        <f>IF('بيانات العاملين'!A54="","",'بيانات العاملين'!A54)</f>
        <v>0</v>
      </c>
      <c r="B54" s="5">
        <f>IF(A54="","",IFERROR(VLOOKUP(A54,'بيانات العاملين'!$A$2:$J$501,2,FALSE),""))</f>
        <v>0</v>
      </c>
      <c r="C54" s="5">
        <f>IF(A54="","",IFERROR(VLOOKUP(A54,'بيانات العاملين'!$A$2:$J$501,4,FALSE),""))</f>
        <v>0</v>
      </c>
      <c r="D54" s="9">
        <f>IF(A54="","",IFERROR(VLOOKUP(A54,'بيانات العاملين'!$A$2:$J$501,8,FALSE),0))</f>
        <v>0</v>
      </c>
      <c r="E54" s="9">
        <f>IF(A54="","",MAX(0,D54*IFERROR(VLOOKUP(A54,'مدخلات الشهر'!$A$2:$K$501,3,FALSE),0)/(IFERROR(VLOOKUP(A54,'مدخلات الشهر'!$A$2:$K$501,3,FALSE),0)+IFERROR(VLOOKUP(A54,'مدخلات الشهر'!$A$2:$K$501,4,FALSE),0),1)))</f>
        <v>0</v>
      </c>
      <c r="F54" s="9">
        <f>IF(A54="","",IFERROR(VLOOKUP(A54,'مدخلات الشهر'!$A$2:$K$501,5,FALSE),0))</f>
        <v>0</v>
      </c>
      <c r="G54" s="9">
        <f>IF(A54="","",IFERROR(VLOOKUP(A54,'مدخلات الشهر'!$A$2:$K$501,6,FALSE),0))</f>
        <v>0</v>
      </c>
      <c r="H54" s="9">
        <f>IF(A54="","",IFERROR(VLOOKUP(A54,'مدخلات الشهر'!$A$2:$K$501,7,FALSE),0))</f>
        <v>0</v>
      </c>
      <c r="I54" s="9">
        <f>IF(A54="","",E54+F54+G54)</f>
        <v>0</v>
      </c>
      <c r="J54" s="9">
        <f>IF(A54="","",IFERROR(VLOOKUP(A54,'بيانات العاملين'!$A$2:$J$501,9,FALSE),0))</f>
        <v>0</v>
      </c>
      <c r="K54" s="9">
        <f>IF(A54="","",J54*'إعدادات'!$B$4)</f>
        <v>0</v>
      </c>
      <c r="L54" s="9">
        <f>IF(A54="","",SUM(MAX(0,MIN(MAX(0,(I54-K54)*'إعدادات'!$B$9-'إعدادات'!$B$8),'إعدادات'!$C$13)-'إعدادات'!$B$13)*'إعدادات'!$D$13,MAX(0,MIN(MAX(0,(I54-K54)*'إعدادات'!$B$9-'إعدادات'!$B$8),'إعدادات'!$C$14)-'إعدادات'!$B$14)*'إعدادات'!$D$14,MAX(0,MIN(MAX(0,(I54-K54)*'إعدادات'!$B$9-'إعدادات'!$B$8),'إعدادات'!$C$15)-'إعدادات'!$B$15)*'إعدادات'!$D$15,MAX(0,MIN(MAX(0,(I54-K54)*'إعدادات'!$B$9-'إعدادات'!$B$8),'إعدادات'!$C$16)-'إعدادات'!$B$16)*'إعدادات'!$D$16,MAX(0,MIN(MAX(0,(I54-K54)*'إعدادات'!$B$9-'إعدادات'!$B$8),'إعدادات'!$C$17)-'إعدادات'!$B$17)*'إعدادات'!$D$17,MAX(0,MIN(MAX(0,(I54-K54)*'إعدادات'!$B$9-'إعدادات'!$B$8),'إعدادات'!$C$18)-'إعدادات'!$B$18)*'إعدادات'!$D$18)/'إعدادات'!$B$9)</f>
        <v>0</v>
      </c>
      <c r="M54" s="9">
        <f>IF(A54="","",IFERROR(VLOOKUP(A54,'مدخلات الشهر'!$A$2:$K$501,8,FALSE),0))</f>
        <v>0</v>
      </c>
      <c r="N54" s="9">
        <f>IF(A54="","",IFERROR(VLOOKUP(A54,'مدخلات الشهر'!$A$2:$K$501,9,FALSE),0))</f>
        <v>0</v>
      </c>
      <c r="O54" s="9">
        <f>IF(A54="","",IFERROR(VLOOKUP(A54,'مدخلات الشهر'!$A$2:$K$501,10,FALSE),0))</f>
        <v>0</v>
      </c>
      <c r="P54" s="9">
        <f>IF(A54="","",SUM(K54:L54,M54:O54))</f>
        <v>0</v>
      </c>
      <c r="Q54" s="9">
        <f>IF(A54="","",E54+F54+G54+H54-P54)</f>
        <v>0</v>
      </c>
      <c r="R54" s="9">
        <f>IF(A54="","",J54*'إعدادات'!$B$5)</f>
        <v>0</v>
      </c>
      <c r="S54" s="9">
        <f>IF(A54="","",Q54+R54)</f>
        <v>0</v>
      </c>
    </row>
    <row r="55" spans="1:19" ht="20" customHeight="1">
      <c r="A55" s="5">
        <f>IF('بيانات العاملين'!A55="","",'بيانات العاملين'!A55)</f>
        <v>0</v>
      </c>
      <c r="B55" s="5">
        <f>IF(A55="","",IFERROR(VLOOKUP(A55,'بيانات العاملين'!$A$2:$J$501,2,FALSE),""))</f>
        <v>0</v>
      </c>
      <c r="C55" s="5">
        <f>IF(A55="","",IFERROR(VLOOKUP(A55,'بيانات العاملين'!$A$2:$J$501,4,FALSE),""))</f>
        <v>0</v>
      </c>
      <c r="D55" s="9">
        <f>IF(A55="","",IFERROR(VLOOKUP(A55,'بيانات العاملين'!$A$2:$J$501,8,FALSE),0))</f>
        <v>0</v>
      </c>
      <c r="E55" s="9">
        <f>IF(A55="","",MAX(0,D55*IFERROR(VLOOKUP(A55,'مدخلات الشهر'!$A$2:$K$501,3,FALSE),0)/(IFERROR(VLOOKUP(A55,'مدخلات الشهر'!$A$2:$K$501,3,FALSE),0)+IFERROR(VLOOKUP(A55,'مدخلات الشهر'!$A$2:$K$501,4,FALSE),0),1)))</f>
        <v>0</v>
      </c>
      <c r="F55" s="9">
        <f>IF(A55="","",IFERROR(VLOOKUP(A55,'مدخلات الشهر'!$A$2:$K$501,5,FALSE),0))</f>
        <v>0</v>
      </c>
      <c r="G55" s="9">
        <f>IF(A55="","",IFERROR(VLOOKUP(A55,'مدخلات الشهر'!$A$2:$K$501,6,FALSE),0))</f>
        <v>0</v>
      </c>
      <c r="H55" s="9">
        <f>IF(A55="","",IFERROR(VLOOKUP(A55,'مدخلات الشهر'!$A$2:$K$501,7,FALSE),0))</f>
        <v>0</v>
      </c>
      <c r="I55" s="9">
        <f>IF(A55="","",E55+F55+G55)</f>
        <v>0</v>
      </c>
      <c r="J55" s="9">
        <f>IF(A55="","",IFERROR(VLOOKUP(A55,'بيانات العاملين'!$A$2:$J$501,9,FALSE),0))</f>
        <v>0</v>
      </c>
      <c r="K55" s="9">
        <f>IF(A55="","",J55*'إعدادات'!$B$4)</f>
        <v>0</v>
      </c>
      <c r="L55" s="9">
        <f>IF(A55="","",SUM(MAX(0,MIN(MAX(0,(I55-K55)*'إعدادات'!$B$9-'إعدادات'!$B$8),'إعدادات'!$C$13)-'إعدادات'!$B$13)*'إعدادات'!$D$13,MAX(0,MIN(MAX(0,(I55-K55)*'إعدادات'!$B$9-'إعدادات'!$B$8),'إعدادات'!$C$14)-'إعدادات'!$B$14)*'إعدادات'!$D$14,MAX(0,MIN(MAX(0,(I55-K55)*'إعدادات'!$B$9-'إعدادات'!$B$8),'إعدادات'!$C$15)-'إعدادات'!$B$15)*'إعدادات'!$D$15,MAX(0,MIN(MAX(0,(I55-K55)*'إعدادات'!$B$9-'إعدادات'!$B$8),'إعدادات'!$C$16)-'إعدادات'!$B$16)*'إعدادات'!$D$16,MAX(0,MIN(MAX(0,(I55-K55)*'إعدادات'!$B$9-'إعدادات'!$B$8),'إعدادات'!$C$17)-'إعدادات'!$B$17)*'إعدادات'!$D$17,MAX(0,MIN(MAX(0,(I55-K55)*'إعدادات'!$B$9-'إعدادات'!$B$8),'إعدادات'!$C$18)-'إعدادات'!$B$18)*'إعدادات'!$D$18)/'إعدادات'!$B$9)</f>
        <v>0</v>
      </c>
      <c r="M55" s="9">
        <f>IF(A55="","",IFERROR(VLOOKUP(A55,'مدخلات الشهر'!$A$2:$K$501,8,FALSE),0))</f>
        <v>0</v>
      </c>
      <c r="N55" s="9">
        <f>IF(A55="","",IFERROR(VLOOKUP(A55,'مدخلات الشهر'!$A$2:$K$501,9,FALSE),0))</f>
        <v>0</v>
      </c>
      <c r="O55" s="9">
        <f>IF(A55="","",IFERROR(VLOOKUP(A55,'مدخلات الشهر'!$A$2:$K$501,10,FALSE),0))</f>
        <v>0</v>
      </c>
      <c r="P55" s="9">
        <f>IF(A55="","",SUM(K55:L55,M55:O55))</f>
        <v>0</v>
      </c>
      <c r="Q55" s="9">
        <f>IF(A55="","",E55+F55+G55+H55-P55)</f>
        <v>0</v>
      </c>
      <c r="R55" s="9">
        <f>IF(A55="","",J55*'إعدادات'!$B$5)</f>
        <v>0</v>
      </c>
      <c r="S55" s="9">
        <f>IF(A55="","",Q55+R55)</f>
        <v>0</v>
      </c>
    </row>
    <row r="56" spans="1:19" ht="20" customHeight="1">
      <c r="A56" s="5">
        <f>IF('بيانات العاملين'!A56="","",'بيانات العاملين'!A56)</f>
        <v>0</v>
      </c>
      <c r="B56" s="5">
        <f>IF(A56="","",IFERROR(VLOOKUP(A56,'بيانات العاملين'!$A$2:$J$501,2,FALSE),""))</f>
        <v>0</v>
      </c>
      <c r="C56" s="5">
        <f>IF(A56="","",IFERROR(VLOOKUP(A56,'بيانات العاملين'!$A$2:$J$501,4,FALSE),""))</f>
        <v>0</v>
      </c>
      <c r="D56" s="9">
        <f>IF(A56="","",IFERROR(VLOOKUP(A56,'بيانات العاملين'!$A$2:$J$501,8,FALSE),0))</f>
        <v>0</v>
      </c>
      <c r="E56" s="9">
        <f>IF(A56="","",MAX(0,D56*IFERROR(VLOOKUP(A56,'مدخلات الشهر'!$A$2:$K$501,3,FALSE),0)/(IFERROR(VLOOKUP(A56,'مدخلات الشهر'!$A$2:$K$501,3,FALSE),0)+IFERROR(VLOOKUP(A56,'مدخلات الشهر'!$A$2:$K$501,4,FALSE),0),1)))</f>
        <v>0</v>
      </c>
      <c r="F56" s="9">
        <f>IF(A56="","",IFERROR(VLOOKUP(A56,'مدخلات الشهر'!$A$2:$K$501,5,FALSE),0))</f>
        <v>0</v>
      </c>
      <c r="G56" s="9">
        <f>IF(A56="","",IFERROR(VLOOKUP(A56,'مدخلات الشهر'!$A$2:$K$501,6,FALSE),0))</f>
        <v>0</v>
      </c>
      <c r="H56" s="9">
        <f>IF(A56="","",IFERROR(VLOOKUP(A56,'مدخلات الشهر'!$A$2:$K$501,7,FALSE),0))</f>
        <v>0</v>
      </c>
      <c r="I56" s="9">
        <f>IF(A56="","",E56+F56+G56)</f>
        <v>0</v>
      </c>
      <c r="J56" s="9">
        <f>IF(A56="","",IFERROR(VLOOKUP(A56,'بيانات العاملين'!$A$2:$J$501,9,FALSE),0))</f>
        <v>0</v>
      </c>
      <c r="K56" s="9">
        <f>IF(A56="","",J56*'إعدادات'!$B$4)</f>
        <v>0</v>
      </c>
      <c r="L56" s="9">
        <f>IF(A56="","",SUM(MAX(0,MIN(MAX(0,(I56-K56)*'إعدادات'!$B$9-'إعدادات'!$B$8),'إعدادات'!$C$13)-'إعدادات'!$B$13)*'إعدادات'!$D$13,MAX(0,MIN(MAX(0,(I56-K56)*'إعدادات'!$B$9-'إعدادات'!$B$8),'إعدادات'!$C$14)-'إعدادات'!$B$14)*'إعدادات'!$D$14,MAX(0,MIN(MAX(0,(I56-K56)*'إعدادات'!$B$9-'إعدادات'!$B$8),'إعدادات'!$C$15)-'إعدادات'!$B$15)*'إعدادات'!$D$15,MAX(0,MIN(MAX(0,(I56-K56)*'إعدادات'!$B$9-'إعدادات'!$B$8),'إعدادات'!$C$16)-'إعدادات'!$B$16)*'إعدادات'!$D$16,MAX(0,MIN(MAX(0,(I56-K56)*'إعدادات'!$B$9-'إعدادات'!$B$8),'إعدادات'!$C$17)-'إعدادات'!$B$17)*'إعدادات'!$D$17,MAX(0,MIN(MAX(0,(I56-K56)*'إعدادات'!$B$9-'إعدادات'!$B$8),'إعدادات'!$C$18)-'إعدادات'!$B$18)*'إعدادات'!$D$18)/'إعدادات'!$B$9)</f>
        <v>0</v>
      </c>
      <c r="M56" s="9">
        <f>IF(A56="","",IFERROR(VLOOKUP(A56,'مدخلات الشهر'!$A$2:$K$501,8,FALSE),0))</f>
        <v>0</v>
      </c>
      <c r="N56" s="9">
        <f>IF(A56="","",IFERROR(VLOOKUP(A56,'مدخلات الشهر'!$A$2:$K$501,9,FALSE),0))</f>
        <v>0</v>
      </c>
      <c r="O56" s="9">
        <f>IF(A56="","",IFERROR(VLOOKUP(A56,'مدخلات الشهر'!$A$2:$K$501,10,FALSE),0))</f>
        <v>0</v>
      </c>
      <c r="P56" s="9">
        <f>IF(A56="","",SUM(K56:L56,M56:O56))</f>
        <v>0</v>
      </c>
      <c r="Q56" s="9">
        <f>IF(A56="","",E56+F56+G56+H56-P56)</f>
        <v>0</v>
      </c>
      <c r="R56" s="9">
        <f>IF(A56="","",J56*'إعدادات'!$B$5)</f>
        <v>0</v>
      </c>
      <c r="S56" s="9">
        <f>IF(A56="","",Q56+R56)</f>
        <v>0</v>
      </c>
    </row>
    <row r="57" spans="1:19" ht="20" customHeight="1">
      <c r="A57" s="5">
        <f>IF('بيانات العاملين'!A57="","",'بيانات العاملين'!A57)</f>
        <v>0</v>
      </c>
      <c r="B57" s="5">
        <f>IF(A57="","",IFERROR(VLOOKUP(A57,'بيانات العاملين'!$A$2:$J$501,2,FALSE),""))</f>
        <v>0</v>
      </c>
      <c r="C57" s="5">
        <f>IF(A57="","",IFERROR(VLOOKUP(A57,'بيانات العاملين'!$A$2:$J$501,4,FALSE),""))</f>
        <v>0</v>
      </c>
      <c r="D57" s="9">
        <f>IF(A57="","",IFERROR(VLOOKUP(A57,'بيانات العاملين'!$A$2:$J$501,8,FALSE),0))</f>
        <v>0</v>
      </c>
      <c r="E57" s="9">
        <f>IF(A57="","",MAX(0,D57*IFERROR(VLOOKUP(A57,'مدخلات الشهر'!$A$2:$K$501,3,FALSE),0)/(IFERROR(VLOOKUP(A57,'مدخلات الشهر'!$A$2:$K$501,3,FALSE),0)+IFERROR(VLOOKUP(A57,'مدخلات الشهر'!$A$2:$K$501,4,FALSE),0),1)))</f>
        <v>0</v>
      </c>
      <c r="F57" s="9">
        <f>IF(A57="","",IFERROR(VLOOKUP(A57,'مدخلات الشهر'!$A$2:$K$501,5,FALSE),0))</f>
        <v>0</v>
      </c>
      <c r="G57" s="9">
        <f>IF(A57="","",IFERROR(VLOOKUP(A57,'مدخلات الشهر'!$A$2:$K$501,6,FALSE),0))</f>
        <v>0</v>
      </c>
      <c r="H57" s="9">
        <f>IF(A57="","",IFERROR(VLOOKUP(A57,'مدخلات الشهر'!$A$2:$K$501,7,FALSE),0))</f>
        <v>0</v>
      </c>
      <c r="I57" s="9">
        <f>IF(A57="","",E57+F57+G57)</f>
        <v>0</v>
      </c>
      <c r="J57" s="9">
        <f>IF(A57="","",IFERROR(VLOOKUP(A57,'بيانات العاملين'!$A$2:$J$501,9,FALSE),0))</f>
        <v>0</v>
      </c>
      <c r="K57" s="9">
        <f>IF(A57="","",J57*'إعدادات'!$B$4)</f>
        <v>0</v>
      </c>
      <c r="L57" s="9">
        <f>IF(A57="","",SUM(MAX(0,MIN(MAX(0,(I57-K57)*'إعدادات'!$B$9-'إعدادات'!$B$8),'إعدادات'!$C$13)-'إعدادات'!$B$13)*'إعدادات'!$D$13,MAX(0,MIN(MAX(0,(I57-K57)*'إعدادات'!$B$9-'إعدادات'!$B$8),'إعدادات'!$C$14)-'إعدادات'!$B$14)*'إعدادات'!$D$14,MAX(0,MIN(MAX(0,(I57-K57)*'إعدادات'!$B$9-'إعدادات'!$B$8),'إعدادات'!$C$15)-'إعدادات'!$B$15)*'إعدادات'!$D$15,MAX(0,MIN(MAX(0,(I57-K57)*'إعدادات'!$B$9-'إعدادات'!$B$8),'إعدادات'!$C$16)-'إعدادات'!$B$16)*'إعدادات'!$D$16,MAX(0,MIN(MAX(0,(I57-K57)*'إعدادات'!$B$9-'إعدادات'!$B$8),'إعدادات'!$C$17)-'إعدادات'!$B$17)*'إعدادات'!$D$17,MAX(0,MIN(MAX(0,(I57-K57)*'إعدادات'!$B$9-'إعدادات'!$B$8),'إعدادات'!$C$18)-'إعدادات'!$B$18)*'إعدادات'!$D$18)/'إعدادات'!$B$9)</f>
        <v>0</v>
      </c>
      <c r="M57" s="9">
        <f>IF(A57="","",IFERROR(VLOOKUP(A57,'مدخلات الشهر'!$A$2:$K$501,8,FALSE),0))</f>
        <v>0</v>
      </c>
      <c r="N57" s="9">
        <f>IF(A57="","",IFERROR(VLOOKUP(A57,'مدخلات الشهر'!$A$2:$K$501,9,FALSE),0))</f>
        <v>0</v>
      </c>
      <c r="O57" s="9">
        <f>IF(A57="","",IFERROR(VLOOKUP(A57,'مدخلات الشهر'!$A$2:$K$501,10,FALSE),0))</f>
        <v>0</v>
      </c>
      <c r="P57" s="9">
        <f>IF(A57="","",SUM(K57:L57,M57:O57))</f>
        <v>0</v>
      </c>
      <c r="Q57" s="9">
        <f>IF(A57="","",E57+F57+G57+H57-P57)</f>
        <v>0</v>
      </c>
      <c r="R57" s="9">
        <f>IF(A57="","",J57*'إعدادات'!$B$5)</f>
        <v>0</v>
      </c>
      <c r="S57" s="9">
        <f>IF(A57="","",Q57+R57)</f>
        <v>0</v>
      </c>
    </row>
    <row r="58" spans="1:19" ht="20" customHeight="1">
      <c r="A58" s="5">
        <f>IF('بيانات العاملين'!A58="","",'بيانات العاملين'!A58)</f>
        <v>0</v>
      </c>
      <c r="B58" s="5">
        <f>IF(A58="","",IFERROR(VLOOKUP(A58,'بيانات العاملين'!$A$2:$J$501,2,FALSE),""))</f>
        <v>0</v>
      </c>
      <c r="C58" s="5">
        <f>IF(A58="","",IFERROR(VLOOKUP(A58,'بيانات العاملين'!$A$2:$J$501,4,FALSE),""))</f>
        <v>0</v>
      </c>
      <c r="D58" s="9">
        <f>IF(A58="","",IFERROR(VLOOKUP(A58,'بيانات العاملين'!$A$2:$J$501,8,FALSE),0))</f>
        <v>0</v>
      </c>
      <c r="E58" s="9">
        <f>IF(A58="","",MAX(0,D58*IFERROR(VLOOKUP(A58,'مدخلات الشهر'!$A$2:$K$501,3,FALSE),0)/(IFERROR(VLOOKUP(A58,'مدخلات الشهر'!$A$2:$K$501,3,FALSE),0)+IFERROR(VLOOKUP(A58,'مدخلات الشهر'!$A$2:$K$501,4,FALSE),0),1)))</f>
        <v>0</v>
      </c>
      <c r="F58" s="9">
        <f>IF(A58="","",IFERROR(VLOOKUP(A58,'مدخلات الشهر'!$A$2:$K$501,5,FALSE),0))</f>
        <v>0</v>
      </c>
      <c r="G58" s="9">
        <f>IF(A58="","",IFERROR(VLOOKUP(A58,'مدخلات الشهر'!$A$2:$K$501,6,FALSE),0))</f>
        <v>0</v>
      </c>
      <c r="H58" s="9">
        <f>IF(A58="","",IFERROR(VLOOKUP(A58,'مدخلات الشهر'!$A$2:$K$501,7,FALSE),0))</f>
        <v>0</v>
      </c>
      <c r="I58" s="9">
        <f>IF(A58="","",E58+F58+G58)</f>
        <v>0</v>
      </c>
      <c r="J58" s="9">
        <f>IF(A58="","",IFERROR(VLOOKUP(A58,'بيانات العاملين'!$A$2:$J$501,9,FALSE),0))</f>
        <v>0</v>
      </c>
      <c r="K58" s="9">
        <f>IF(A58="","",J58*'إعدادات'!$B$4)</f>
        <v>0</v>
      </c>
      <c r="L58" s="9">
        <f>IF(A58="","",SUM(MAX(0,MIN(MAX(0,(I58-K58)*'إعدادات'!$B$9-'إعدادات'!$B$8),'إعدادات'!$C$13)-'إعدادات'!$B$13)*'إعدادات'!$D$13,MAX(0,MIN(MAX(0,(I58-K58)*'إعدادات'!$B$9-'إعدادات'!$B$8),'إعدادات'!$C$14)-'إعدادات'!$B$14)*'إعدادات'!$D$14,MAX(0,MIN(MAX(0,(I58-K58)*'إعدادات'!$B$9-'إعدادات'!$B$8),'إعدادات'!$C$15)-'إعدادات'!$B$15)*'إعدادات'!$D$15,MAX(0,MIN(MAX(0,(I58-K58)*'إعدادات'!$B$9-'إعدادات'!$B$8),'إعدادات'!$C$16)-'إعدادات'!$B$16)*'إعدادات'!$D$16,MAX(0,MIN(MAX(0,(I58-K58)*'إعدادات'!$B$9-'إعدادات'!$B$8),'إعدادات'!$C$17)-'إعدادات'!$B$17)*'إعدادات'!$D$17,MAX(0,MIN(MAX(0,(I58-K58)*'إعدادات'!$B$9-'إعدادات'!$B$8),'إعدادات'!$C$18)-'إعدادات'!$B$18)*'إعدادات'!$D$18)/'إعدادات'!$B$9)</f>
        <v>0</v>
      </c>
      <c r="M58" s="9">
        <f>IF(A58="","",IFERROR(VLOOKUP(A58,'مدخلات الشهر'!$A$2:$K$501,8,FALSE),0))</f>
        <v>0</v>
      </c>
      <c r="N58" s="9">
        <f>IF(A58="","",IFERROR(VLOOKUP(A58,'مدخلات الشهر'!$A$2:$K$501,9,FALSE),0))</f>
        <v>0</v>
      </c>
      <c r="O58" s="9">
        <f>IF(A58="","",IFERROR(VLOOKUP(A58,'مدخلات الشهر'!$A$2:$K$501,10,FALSE),0))</f>
        <v>0</v>
      </c>
      <c r="P58" s="9">
        <f>IF(A58="","",SUM(K58:L58,M58:O58))</f>
        <v>0</v>
      </c>
      <c r="Q58" s="9">
        <f>IF(A58="","",E58+F58+G58+H58-P58)</f>
        <v>0</v>
      </c>
      <c r="R58" s="9">
        <f>IF(A58="","",J58*'إعدادات'!$B$5)</f>
        <v>0</v>
      </c>
      <c r="S58" s="9">
        <f>IF(A58="","",Q58+R58)</f>
        <v>0</v>
      </c>
    </row>
    <row r="59" spans="1:19" ht="20" customHeight="1">
      <c r="A59" s="5">
        <f>IF('بيانات العاملين'!A59="","",'بيانات العاملين'!A59)</f>
        <v>0</v>
      </c>
      <c r="B59" s="5">
        <f>IF(A59="","",IFERROR(VLOOKUP(A59,'بيانات العاملين'!$A$2:$J$501,2,FALSE),""))</f>
        <v>0</v>
      </c>
      <c r="C59" s="5">
        <f>IF(A59="","",IFERROR(VLOOKUP(A59,'بيانات العاملين'!$A$2:$J$501,4,FALSE),""))</f>
        <v>0</v>
      </c>
      <c r="D59" s="9">
        <f>IF(A59="","",IFERROR(VLOOKUP(A59,'بيانات العاملين'!$A$2:$J$501,8,FALSE),0))</f>
        <v>0</v>
      </c>
      <c r="E59" s="9">
        <f>IF(A59="","",MAX(0,D59*IFERROR(VLOOKUP(A59,'مدخلات الشهر'!$A$2:$K$501,3,FALSE),0)/(IFERROR(VLOOKUP(A59,'مدخلات الشهر'!$A$2:$K$501,3,FALSE),0)+IFERROR(VLOOKUP(A59,'مدخلات الشهر'!$A$2:$K$501,4,FALSE),0),1)))</f>
        <v>0</v>
      </c>
      <c r="F59" s="9">
        <f>IF(A59="","",IFERROR(VLOOKUP(A59,'مدخلات الشهر'!$A$2:$K$501,5,FALSE),0))</f>
        <v>0</v>
      </c>
      <c r="G59" s="9">
        <f>IF(A59="","",IFERROR(VLOOKUP(A59,'مدخلات الشهر'!$A$2:$K$501,6,FALSE),0))</f>
        <v>0</v>
      </c>
      <c r="H59" s="9">
        <f>IF(A59="","",IFERROR(VLOOKUP(A59,'مدخلات الشهر'!$A$2:$K$501,7,FALSE),0))</f>
        <v>0</v>
      </c>
      <c r="I59" s="9">
        <f>IF(A59="","",E59+F59+G59)</f>
        <v>0</v>
      </c>
      <c r="J59" s="9">
        <f>IF(A59="","",IFERROR(VLOOKUP(A59,'بيانات العاملين'!$A$2:$J$501,9,FALSE),0))</f>
        <v>0</v>
      </c>
      <c r="K59" s="9">
        <f>IF(A59="","",J59*'إعدادات'!$B$4)</f>
        <v>0</v>
      </c>
      <c r="L59" s="9">
        <f>IF(A59="","",SUM(MAX(0,MIN(MAX(0,(I59-K59)*'إعدادات'!$B$9-'إعدادات'!$B$8),'إعدادات'!$C$13)-'إعدادات'!$B$13)*'إعدادات'!$D$13,MAX(0,MIN(MAX(0,(I59-K59)*'إعدادات'!$B$9-'إعدادات'!$B$8),'إعدادات'!$C$14)-'إعدادات'!$B$14)*'إعدادات'!$D$14,MAX(0,MIN(MAX(0,(I59-K59)*'إعدادات'!$B$9-'إعدادات'!$B$8),'إعدادات'!$C$15)-'إعدادات'!$B$15)*'إعدادات'!$D$15,MAX(0,MIN(MAX(0,(I59-K59)*'إعدادات'!$B$9-'إعدادات'!$B$8),'إعدادات'!$C$16)-'إعدادات'!$B$16)*'إعدادات'!$D$16,MAX(0,MIN(MAX(0,(I59-K59)*'إعدادات'!$B$9-'إعدادات'!$B$8),'إعدادات'!$C$17)-'إعدادات'!$B$17)*'إعدادات'!$D$17,MAX(0,MIN(MAX(0,(I59-K59)*'إعدادات'!$B$9-'إعدادات'!$B$8),'إعدادات'!$C$18)-'إعدادات'!$B$18)*'إعدادات'!$D$18)/'إعدادات'!$B$9)</f>
        <v>0</v>
      </c>
      <c r="M59" s="9">
        <f>IF(A59="","",IFERROR(VLOOKUP(A59,'مدخلات الشهر'!$A$2:$K$501,8,FALSE),0))</f>
        <v>0</v>
      </c>
      <c r="N59" s="9">
        <f>IF(A59="","",IFERROR(VLOOKUP(A59,'مدخلات الشهر'!$A$2:$K$501,9,FALSE),0))</f>
        <v>0</v>
      </c>
      <c r="O59" s="9">
        <f>IF(A59="","",IFERROR(VLOOKUP(A59,'مدخلات الشهر'!$A$2:$K$501,10,FALSE),0))</f>
        <v>0</v>
      </c>
      <c r="P59" s="9">
        <f>IF(A59="","",SUM(K59:L59,M59:O59))</f>
        <v>0</v>
      </c>
      <c r="Q59" s="9">
        <f>IF(A59="","",E59+F59+G59+H59-P59)</f>
        <v>0</v>
      </c>
      <c r="R59" s="9">
        <f>IF(A59="","",J59*'إعدادات'!$B$5)</f>
        <v>0</v>
      </c>
      <c r="S59" s="9">
        <f>IF(A59="","",Q59+R59)</f>
        <v>0</v>
      </c>
    </row>
    <row r="60" spans="1:19" ht="20" customHeight="1">
      <c r="A60" s="5">
        <f>IF('بيانات العاملين'!A60="","",'بيانات العاملين'!A60)</f>
        <v>0</v>
      </c>
      <c r="B60" s="5">
        <f>IF(A60="","",IFERROR(VLOOKUP(A60,'بيانات العاملين'!$A$2:$J$501,2,FALSE),""))</f>
        <v>0</v>
      </c>
      <c r="C60" s="5">
        <f>IF(A60="","",IFERROR(VLOOKUP(A60,'بيانات العاملين'!$A$2:$J$501,4,FALSE),""))</f>
        <v>0</v>
      </c>
      <c r="D60" s="9">
        <f>IF(A60="","",IFERROR(VLOOKUP(A60,'بيانات العاملين'!$A$2:$J$501,8,FALSE),0))</f>
        <v>0</v>
      </c>
      <c r="E60" s="9">
        <f>IF(A60="","",MAX(0,D60*IFERROR(VLOOKUP(A60,'مدخلات الشهر'!$A$2:$K$501,3,FALSE),0)/(IFERROR(VLOOKUP(A60,'مدخلات الشهر'!$A$2:$K$501,3,FALSE),0)+IFERROR(VLOOKUP(A60,'مدخلات الشهر'!$A$2:$K$501,4,FALSE),0),1)))</f>
        <v>0</v>
      </c>
      <c r="F60" s="9">
        <f>IF(A60="","",IFERROR(VLOOKUP(A60,'مدخلات الشهر'!$A$2:$K$501,5,FALSE),0))</f>
        <v>0</v>
      </c>
      <c r="G60" s="9">
        <f>IF(A60="","",IFERROR(VLOOKUP(A60,'مدخلات الشهر'!$A$2:$K$501,6,FALSE),0))</f>
        <v>0</v>
      </c>
      <c r="H60" s="9">
        <f>IF(A60="","",IFERROR(VLOOKUP(A60,'مدخلات الشهر'!$A$2:$K$501,7,FALSE),0))</f>
        <v>0</v>
      </c>
      <c r="I60" s="9">
        <f>IF(A60="","",E60+F60+G60)</f>
        <v>0</v>
      </c>
      <c r="J60" s="9">
        <f>IF(A60="","",IFERROR(VLOOKUP(A60,'بيانات العاملين'!$A$2:$J$501,9,FALSE),0))</f>
        <v>0</v>
      </c>
      <c r="K60" s="9">
        <f>IF(A60="","",J60*'إعدادات'!$B$4)</f>
        <v>0</v>
      </c>
      <c r="L60" s="9">
        <f>IF(A60="","",SUM(MAX(0,MIN(MAX(0,(I60-K60)*'إعدادات'!$B$9-'إعدادات'!$B$8),'إعدادات'!$C$13)-'إعدادات'!$B$13)*'إعدادات'!$D$13,MAX(0,MIN(MAX(0,(I60-K60)*'إعدادات'!$B$9-'إعدادات'!$B$8),'إعدادات'!$C$14)-'إعدادات'!$B$14)*'إعدادات'!$D$14,MAX(0,MIN(MAX(0,(I60-K60)*'إعدادات'!$B$9-'إعدادات'!$B$8),'إعدادات'!$C$15)-'إعدادات'!$B$15)*'إعدادات'!$D$15,MAX(0,MIN(MAX(0,(I60-K60)*'إعدادات'!$B$9-'إعدادات'!$B$8),'إعدادات'!$C$16)-'إعدادات'!$B$16)*'إعدادات'!$D$16,MAX(0,MIN(MAX(0,(I60-K60)*'إعدادات'!$B$9-'إعدادات'!$B$8),'إعدادات'!$C$17)-'إعدادات'!$B$17)*'إعدادات'!$D$17,MAX(0,MIN(MAX(0,(I60-K60)*'إعدادات'!$B$9-'إعدادات'!$B$8),'إعدادات'!$C$18)-'إعدادات'!$B$18)*'إعدادات'!$D$18)/'إعدادات'!$B$9)</f>
        <v>0</v>
      </c>
      <c r="M60" s="9">
        <f>IF(A60="","",IFERROR(VLOOKUP(A60,'مدخلات الشهر'!$A$2:$K$501,8,FALSE),0))</f>
        <v>0</v>
      </c>
      <c r="N60" s="9">
        <f>IF(A60="","",IFERROR(VLOOKUP(A60,'مدخلات الشهر'!$A$2:$K$501,9,FALSE),0))</f>
        <v>0</v>
      </c>
      <c r="O60" s="9">
        <f>IF(A60="","",IFERROR(VLOOKUP(A60,'مدخلات الشهر'!$A$2:$K$501,10,FALSE),0))</f>
        <v>0</v>
      </c>
      <c r="P60" s="9">
        <f>IF(A60="","",SUM(K60:L60,M60:O60))</f>
        <v>0</v>
      </c>
      <c r="Q60" s="9">
        <f>IF(A60="","",E60+F60+G60+H60-P60)</f>
        <v>0</v>
      </c>
      <c r="R60" s="9">
        <f>IF(A60="","",J60*'إعدادات'!$B$5)</f>
        <v>0</v>
      </c>
      <c r="S60" s="9">
        <f>IF(A60="","",Q60+R60)</f>
        <v>0</v>
      </c>
    </row>
    <row r="61" spans="1:19" ht="20" customHeight="1">
      <c r="A61" s="5">
        <f>IF('بيانات العاملين'!A61="","",'بيانات العاملين'!A61)</f>
        <v>0</v>
      </c>
      <c r="B61" s="5">
        <f>IF(A61="","",IFERROR(VLOOKUP(A61,'بيانات العاملين'!$A$2:$J$501,2,FALSE),""))</f>
        <v>0</v>
      </c>
      <c r="C61" s="5">
        <f>IF(A61="","",IFERROR(VLOOKUP(A61,'بيانات العاملين'!$A$2:$J$501,4,FALSE),""))</f>
        <v>0</v>
      </c>
      <c r="D61" s="9">
        <f>IF(A61="","",IFERROR(VLOOKUP(A61,'بيانات العاملين'!$A$2:$J$501,8,FALSE),0))</f>
        <v>0</v>
      </c>
      <c r="E61" s="9">
        <f>IF(A61="","",MAX(0,D61*IFERROR(VLOOKUP(A61,'مدخلات الشهر'!$A$2:$K$501,3,FALSE),0)/(IFERROR(VLOOKUP(A61,'مدخلات الشهر'!$A$2:$K$501,3,FALSE),0)+IFERROR(VLOOKUP(A61,'مدخلات الشهر'!$A$2:$K$501,4,FALSE),0),1)))</f>
        <v>0</v>
      </c>
      <c r="F61" s="9">
        <f>IF(A61="","",IFERROR(VLOOKUP(A61,'مدخلات الشهر'!$A$2:$K$501,5,FALSE),0))</f>
        <v>0</v>
      </c>
      <c r="G61" s="9">
        <f>IF(A61="","",IFERROR(VLOOKUP(A61,'مدخلات الشهر'!$A$2:$K$501,6,FALSE),0))</f>
        <v>0</v>
      </c>
      <c r="H61" s="9">
        <f>IF(A61="","",IFERROR(VLOOKUP(A61,'مدخلات الشهر'!$A$2:$K$501,7,FALSE),0))</f>
        <v>0</v>
      </c>
      <c r="I61" s="9">
        <f>IF(A61="","",E61+F61+G61)</f>
        <v>0</v>
      </c>
      <c r="J61" s="9">
        <f>IF(A61="","",IFERROR(VLOOKUP(A61,'بيانات العاملين'!$A$2:$J$501,9,FALSE),0))</f>
        <v>0</v>
      </c>
      <c r="K61" s="9">
        <f>IF(A61="","",J61*'إعدادات'!$B$4)</f>
        <v>0</v>
      </c>
      <c r="L61" s="9">
        <f>IF(A61="","",SUM(MAX(0,MIN(MAX(0,(I61-K61)*'إعدادات'!$B$9-'إعدادات'!$B$8),'إعدادات'!$C$13)-'إعدادات'!$B$13)*'إعدادات'!$D$13,MAX(0,MIN(MAX(0,(I61-K61)*'إعدادات'!$B$9-'إعدادات'!$B$8),'إعدادات'!$C$14)-'إعدادات'!$B$14)*'إعدادات'!$D$14,MAX(0,MIN(MAX(0,(I61-K61)*'إعدادات'!$B$9-'إعدادات'!$B$8),'إعدادات'!$C$15)-'إعدادات'!$B$15)*'إعدادات'!$D$15,MAX(0,MIN(MAX(0,(I61-K61)*'إعدادات'!$B$9-'إعدادات'!$B$8),'إعدادات'!$C$16)-'إعدادات'!$B$16)*'إعدادات'!$D$16,MAX(0,MIN(MAX(0,(I61-K61)*'إعدادات'!$B$9-'إعدادات'!$B$8),'إعدادات'!$C$17)-'إعدادات'!$B$17)*'إعدادات'!$D$17,MAX(0,MIN(MAX(0,(I61-K61)*'إعدادات'!$B$9-'إعدادات'!$B$8),'إعدادات'!$C$18)-'إعدادات'!$B$18)*'إعدادات'!$D$18)/'إعدادات'!$B$9)</f>
        <v>0</v>
      </c>
      <c r="M61" s="9">
        <f>IF(A61="","",IFERROR(VLOOKUP(A61,'مدخلات الشهر'!$A$2:$K$501,8,FALSE),0))</f>
        <v>0</v>
      </c>
      <c r="N61" s="9">
        <f>IF(A61="","",IFERROR(VLOOKUP(A61,'مدخلات الشهر'!$A$2:$K$501,9,FALSE),0))</f>
        <v>0</v>
      </c>
      <c r="O61" s="9">
        <f>IF(A61="","",IFERROR(VLOOKUP(A61,'مدخلات الشهر'!$A$2:$K$501,10,FALSE),0))</f>
        <v>0</v>
      </c>
      <c r="P61" s="9">
        <f>IF(A61="","",SUM(K61:L61,M61:O61))</f>
        <v>0</v>
      </c>
      <c r="Q61" s="9">
        <f>IF(A61="","",E61+F61+G61+H61-P61)</f>
        <v>0</v>
      </c>
      <c r="R61" s="9">
        <f>IF(A61="","",J61*'إعدادات'!$B$5)</f>
        <v>0</v>
      </c>
      <c r="S61" s="9">
        <f>IF(A61="","",Q61+R61)</f>
        <v>0</v>
      </c>
    </row>
    <row r="62" spans="1:19" ht="20" customHeight="1">
      <c r="A62" s="5">
        <f>IF('بيانات العاملين'!A62="","",'بيانات العاملين'!A62)</f>
        <v>0</v>
      </c>
      <c r="B62" s="5">
        <f>IF(A62="","",IFERROR(VLOOKUP(A62,'بيانات العاملين'!$A$2:$J$501,2,FALSE),""))</f>
        <v>0</v>
      </c>
      <c r="C62" s="5">
        <f>IF(A62="","",IFERROR(VLOOKUP(A62,'بيانات العاملين'!$A$2:$J$501,4,FALSE),""))</f>
        <v>0</v>
      </c>
      <c r="D62" s="9">
        <f>IF(A62="","",IFERROR(VLOOKUP(A62,'بيانات العاملين'!$A$2:$J$501,8,FALSE),0))</f>
        <v>0</v>
      </c>
      <c r="E62" s="9">
        <f>IF(A62="","",MAX(0,D62*IFERROR(VLOOKUP(A62,'مدخلات الشهر'!$A$2:$K$501,3,FALSE),0)/(IFERROR(VLOOKUP(A62,'مدخلات الشهر'!$A$2:$K$501,3,FALSE),0)+IFERROR(VLOOKUP(A62,'مدخلات الشهر'!$A$2:$K$501,4,FALSE),0),1)))</f>
        <v>0</v>
      </c>
      <c r="F62" s="9">
        <f>IF(A62="","",IFERROR(VLOOKUP(A62,'مدخلات الشهر'!$A$2:$K$501,5,FALSE),0))</f>
        <v>0</v>
      </c>
      <c r="G62" s="9">
        <f>IF(A62="","",IFERROR(VLOOKUP(A62,'مدخلات الشهر'!$A$2:$K$501,6,FALSE),0))</f>
        <v>0</v>
      </c>
      <c r="H62" s="9">
        <f>IF(A62="","",IFERROR(VLOOKUP(A62,'مدخلات الشهر'!$A$2:$K$501,7,FALSE),0))</f>
        <v>0</v>
      </c>
      <c r="I62" s="9">
        <f>IF(A62="","",E62+F62+G62)</f>
        <v>0</v>
      </c>
      <c r="J62" s="9">
        <f>IF(A62="","",IFERROR(VLOOKUP(A62,'بيانات العاملين'!$A$2:$J$501,9,FALSE),0))</f>
        <v>0</v>
      </c>
      <c r="K62" s="9">
        <f>IF(A62="","",J62*'إعدادات'!$B$4)</f>
        <v>0</v>
      </c>
      <c r="L62" s="9">
        <f>IF(A62="","",SUM(MAX(0,MIN(MAX(0,(I62-K62)*'إعدادات'!$B$9-'إعدادات'!$B$8),'إعدادات'!$C$13)-'إعدادات'!$B$13)*'إعدادات'!$D$13,MAX(0,MIN(MAX(0,(I62-K62)*'إعدادات'!$B$9-'إعدادات'!$B$8),'إعدادات'!$C$14)-'إعدادات'!$B$14)*'إعدادات'!$D$14,MAX(0,MIN(MAX(0,(I62-K62)*'إعدادات'!$B$9-'إعدادات'!$B$8),'إعدادات'!$C$15)-'إعدادات'!$B$15)*'إعدادات'!$D$15,MAX(0,MIN(MAX(0,(I62-K62)*'إعدادات'!$B$9-'إعدادات'!$B$8),'إعدادات'!$C$16)-'إعدادات'!$B$16)*'إعدادات'!$D$16,MAX(0,MIN(MAX(0,(I62-K62)*'إعدادات'!$B$9-'إعدادات'!$B$8),'إعدادات'!$C$17)-'إعدادات'!$B$17)*'إعدادات'!$D$17,MAX(0,MIN(MAX(0,(I62-K62)*'إعدادات'!$B$9-'إعدادات'!$B$8),'إعدادات'!$C$18)-'إعدادات'!$B$18)*'إعدادات'!$D$18)/'إعدادات'!$B$9)</f>
        <v>0</v>
      </c>
      <c r="M62" s="9">
        <f>IF(A62="","",IFERROR(VLOOKUP(A62,'مدخلات الشهر'!$A$2:$K$501,8,FALSE),0))</f>
        <v>0</v>
      </c>
      <c r="N62" s="9">
        <f>IF(A62="","",IFERROR(VLOOKUP(A62,'مدخلات الشهر'!$A$2:$K$501,9,FALSE),0))</f>
        <v>0</v>
      </c>
      <c r="O62" s="9">
        <f>IF(A62="","",IFERROR(VLOOKUP(A62,'مدخلات الشهر'!$A$2:$K$501,10,FALSE),0))</f>
        <v>0</v>
      </c>
      <c r="P62" s="9">
        <f>IF(A62="","",SUM(K62:L62,M62:O62))</f>
        <v>0</v>
      </c>
      <c r="Q62" s="9">
        <f>IF(A62="","",E62+F62+G62+H62-P62)</f>
        <v>0</v>
      </c>
      <c r="R62" s="9">
        <f>IF(A62="","",J62*'إعدادات'!$B$5)</f>
        <v>0</v>
      </c>
      <c r="S62" s="9">
        <f>IF(A62="","",Q62+R62)</f>
        <v>0</v>
      </c>
    </row>
    <row r="63" spans="1:19" ht="20" customHeight="1">
      <c r="A63" s="5">
        <f>IF('بيانات العاملين'!A63="","",'بيانات العاملين'!A63)</f>
        <v>0</v>
      </c>
      <c r="B63" s="5">
        <f>IF(A63="","",IFERROR(VLOOKUP(A63,'بيانات العاملين'!$A$2:$J$501,2,FALSE),""))</f>
        <v>0</v>
      </c>
      <c r="C63" s="5">
        <f>IF(A63="","",IFERROR(VLOOKUP(A63,'بيانات العاملين'!$A$2:$J$501,4,FALSE),""))</f>
        <v>0</v>
      </c>
      <c r="D63" s="9">
        <f>IF(A63="","",IFERROR(VLOOKUP(A63,'بيانات العاملين'!$A$2:$J$501,8,FALSE),0))</f>
        <v>0</v>
      </c>
      <c r="E63" s="9">
        <f>IF(A63="","",MAX(0,D63*IFERROR(VLOOKUP(A63,'مدخلات الشهر'!$A$2:$K$501,3,FALSE),0)/(IFERROR(VLOOKUP(A63,'مدخلات الشهر'!$A$2:$K$501,3,FALSE),0)+IFERROR(VLOOKUP(A63,'مدخلات الشهر'!$A$2:$K$501,4,FALSE),0),1)))</f>
        <v>0</v>
      </c>
      <c r="F63" s="9">
        <f>IF(A63="","",IFERROR(VLOOKUP(A63,'مدخلات الشهر'!$A$2:$K$501,5,FALSE),0))</f>
        <v>0</v>
      </c>
      <c r="G63" s="9">
        <f>IF(A63="","",IFERROR(VLOOKUP(A63,'مدخلات الشهر'!$A$2:$K$501,6,FALSE),0))</f>
        <v>0</v>
      </c>
      <c r="H63" s="9">
        <f>IF(A63="","",IFERROR(VLOOKUP(A63,'مدخلات الشهر'!$A$2:$K$501,7,FALSE),0))</f>
        <v>0</v>
      </c>
      <c r="I63" s="9">
        <f>IF(A63="","",E63+F63+G63)</f>
        <v>0</v>
      </c>
      <c r="J63" s="9">
        <f>IF(A63="","",IFERROR(VLOOKUP(A63,'بيانات العاملين'!$A$2:$J$501,9,FALSE),0))</f>
        <v>0</v>
      </c>
      <c r="K63" s="9">
        <f>IF(A63="","",J63*'إعدادات'!$B$4)</f>
        <v>0</v>
      </c>
      <c r="L63" s="9">
        <f>IF(A63="","",SUM(MAX(0,MIN(MAX(0,(I63-K63)*'إعدادات'!$B$9-'إعدادات'!$B$8),'إعدادات'!$C$13)-'إعدادات'!$B$13)*'إعدادات'!$D$13,MAX(0,MIN(MAX(0,(I63-K63)*'إعدادات'!$B$9-'إعدادات'!$B$8),'إعدادات'!$C$14)-'إعدادات'!$B$14)*'إعدادات'!$D$14,MAX(0,MIN(MAX(0,(I63-K63)*'إعدادات'!$B$9-'إعدادات'!$B$8),'إعدادات'!$C$15)-'إعدادات'!$B$15)*'إعدادات'!$D$15,MAX(0,MIN(MAX(0,(I63-K63)*'إعدادات'!$B$9-'إعدادات'!$B$8),'إعدادات'!$C$16)-'إعدادات'!$B$16)*'إعدادات'!$D$16,MAX(0,MIN(MAX(0,(I63-K63)*'إعدادات'!$B$9-'إعدادات'!$B$8),'إعدادات'!$C$17)-'إعدادات'!$B$17)*'إعدادات'!$D$17,MAX(0,MIN(MAX(0,(I63-K63)*'إعدادات'!$B$9-'إعدادات'!$B$8),'إعدادات'!$C$18)-'إعدادات'!$B$18)*'إعدادات'!$D$18)/'إعدادات'!$B$9)</f>
        <v>0</v>
      </c>
      <c r="M63" s="9">
        <f>IF(A63="","",IFERROR(VLOOKUP(A63,'مدخلات الشهر'!$A$2:$K$501,8,FALSE),0))</f>
        <v>0</v>
      </c>
      <c r="N63" s="9">
        <f>IF(A63="","",IFERROR(VLOOKUP(A63,'مدخلات الشهر'!$A$2:$K$501,9,FALSE),0))</f>
        <v>0</v>
      </c>
      <c r="O63" s="9">
        <f>IF(A63="","",IFERROR(VLOOKUP(A63,'مدخلات الشهر'!$A$2:$K$501,10,FALSE),0))</f>
        <v>0</v>
      </c>
      <c r="P63" s="9">
        <f>IF(A63="","",SUM(K63:L63,M63:O63))</f>
        <v>0</v>
      </c>
      <c r="Q63" s="9">
        <f>IF(A63="","",E63+F63+G63+H63-P63)</f>
        <v>0</v>
      </c>
      <c r="R63" s="9">
        <f>IF(A63="","",J63*'إعدادات'!$B$5)</f>
        <v>0</v>
      </c>
      <c r="S63" s="9">
        <f>IF(A63="","",Q63+R63)</f>
        <v>0</v>
      </c>
    </row>
    <row r="64" spans="1:19" ht="20" customHeight="1">
      <c r="A64" s="5">
        <f>IF('بيانات العاملين'!A64="","",'بيانات العاملين'!A64)</f>
        <v>0</v>
      </c>
      <c r="B64" s="5">
        <f>IF(A64="","",IFERROR(VLOOKUP(A64,'بيانات العاملين'!$A$2:$J$501,2,FALSE),""))</f>
        <v>0</v>
      </c>
      <c r="C64" s="5">
        <f>IF(A64="","",IFERROR(VLOOKUP(A64,'بيانات العاملين'!$A$2:$J$501,4,FALSE),""))</f>
        <v>0</v>
      </c>
      <c r="D64" s="9">
        <f>IF(A64="","",IFERROR(VLOOKUP(A64,'بيانات العاملين'!$A$2:$J$501,8,FALSE),0))</f>
        <v>0</v>
      </c>
      <c r="E64" s="9">
        <f>IF(A64="","",MAX(0,D64*IFERROR(VLOOKUP(A64,'مدخلات الشهر'!$A$2:$K$501,3,FALSE),0)/(IFERROR(VLOOKUP(A64,'مدخلات الشهر'!$A$2:$K$501,3,FALSE),0)+IFERROR(VLOOKUP(A64,'مدخلات الشهر'!$A$2:$K$501,4,FALSE),0),1)))</f>
        <v>0</v>
      </c>
      <c r="F64" s="9">
        <f>IF(A64="","",IFERROR(VLOOKUP(A64,'مدخلات الشهر'!$A$2:$K$501,5,FALSE),0))</f>
        <v>0</v>
      </c>
      <c r="G64" s="9">
        <f>IF(A64="","",IFERROR(VLOOKUP(A64,'مدخلات الشهر'!$A$2:$K$501,6,FALSE),0))</f>
        <v>0</v>
      </c>
      <c r="H64" s="9">
        <f>IF(A64="","",IFERROR(VLOOKUP(A64,'مدخلات الشهر'!$A$2:$K$501,7,FALSE),0))</f>
        <v>0</v>
      </c>
      <c r="I64" s="9">
        <f>IF(A64="","",E64+F64+G64)</f>
        <v>0</v>
      </c>
      <c r="J64" s="9">
        <f>IF(A64="","",IFERROR(VLOOKUP(A64,'بيانات العاملين'!$A$2:$J$501,9,FALSE),0))</f>
        <v>0</v>
      </c>
      <c r="K64" s="9">
        <f>IF(A64="","",J64*'إعدادات'!$B$4)</f>
        <v>0</v>
      </c>
      <c r="L64" s="9">
        <f>IF(A64="","",SUM(MAX(0,MIN(MAX(0,(I64-K64)*'إعدادات'!$B$9-'إعدادات'!$B$8),'إعدادات'!$C$13)-'إعدادات'!$B$13)*'إعدادات'!$D$13,MAX(0,MIN(MAX(0,(I64-K64)*'إعدادات'!$B$9-'إعدادات'!$B$8),'إعدادات'!$C$14)-'إعدادات'!$B$14)*'إعدادات'!$D$14,MAX(0,MIN(MAX(0,(I64-K64)*'إعدادات'!$B$9-'إعدادات'!$B$8),'إعدادات'!$C$15)-'إعدادات'!$B$15)*'إعدادات'!$D$15,MAX(0,MIN(MAX(0,(I64-K64)*'إعدادات'!$B$9-'إعدادات'!$B$8),'إعدادات'!$C$16)-'إعدادات'!$B$16)*'إعدادات'!$D$16,MAX(0,MIN(MAX(0,(I64-K64)*'إعدادات'!$B$9-'إعدادات'!$B$8),'إعدادات'!$C$17)-'إعدادات'!$B$17)*'إعدادات'!$D$17,MAX(0,MIN(MAX(0,(I64-K64)*'إعدادات'!$B$9-'إعدادات'!$B$8),'إعدادات'!$C$18)-'إعدادات'!$B$18)*'إعدادات'!$D$18)/'إعدادات'!$B$9)</f>
        <v>0</v>
      </c>
      <c r="M64" s="9">
        <f>IF(A64="","",IFERROR(VLOOKUP(A64,'مدخلات الشهر'!$A$2:$K$501,8,FALSE),0))</f>
        <v>0</v>
      </c>
      <c r="N64" s="9">
        <f>IF(A64="","",IFERROR(VLOOKUP(A64,'مدخلات الشهر'!$A$2:$K$501,9,FALSE),0))</f>
        <v>0</v>
      </c>
      <c r="O64" s="9">
        <f>IF(A64="","",IFERROR(VLOOKUP(A64,'مدخلات الشهر'!$A$2:$K$501,10,FALSE),0))</f>
        <v>0</v>
      </c>
      <c r="P64" s="9">
        <f>IF(A64="","",SUM(K64:L64,M64:O64))</f>
        <v>0</v>
      </c>
      <c r="Q64" s="9">
        <f>IF(A64="","",E64+F64+G64+H64-P64)</f>
        <v>0</v>
      </c>
      <c r="R64" s="9">
        <f>IF(A64="","",J64*'إعدادات'!$B$5)</f>
        <v>0</v>
      </c>
      <c r="S64" s="9">
        <f>IF(A64="","",Q64+R64)</f>
        <v>0</v>
      </c>
    </row>
    <row r="65" spans="1:19" ht="20" customHeight="1">
      <c r="A65" s="5">
        <f>IF('بيانات العاملين'!A65="","",'بيانات العاملين'!A65)</f>
        <v>0</v>
      </c>
      <c r="B65" s="5">
        <f>IF(A65="","",IFERROR(VLOOKUP(A65,'بيانات العاملين'!$A$2:$J$501,2,FALSE),""))</f>
        <v>0</v>
      </c>
      <c r="C65" s="5">
        <f>IF(A65="","",IFERROR(VLOOKUP(A65,'بيانات العاملين'!$A$2:$J$501,4,FALSE),""))</f>
        <v>0</v>
      </c>
      <c r="D65" s="9">
        <f>IF(A65="","",IFERROR(VLOOKUP(A65,'بيانات العاملين'!$A$2:$J$501,8,FALSE),0))</f>
        <v>0</v>
      </c>
      <c r="E65" s="9">
        <f>IF(A65="","",MAX(0,D65*IFERROR(VLOOKUP(A65,'مدخلات الشهر'!$A$2:$K$501,3,FALSE),0)/(IFERROR(VLOOKUP(A65,'مدخلات الشهر'!$A$2:$K$501,3,FALSE),0)+IFERROR(VLOOKUP(A65,'مدخلات الشهر'!$A$2:$K$501,4,FALSE),0),1)))</f>
        <v>0</v>
      </c>
      <c r="F65" s="9">
        <f>IF(A65="","",IFERROR(VLOOKUP(A65,'مدخلات الشهر'!$A$2:$K$501,5,FALSE),0))</f>
        <v>0</v>
      </c>
      <c r="G65" s="9">
        <f>IF(A65="","",IFERROR(VLOOKUP(A65,'مدخلات الشهر'!$A$2:$K$501,6,FALSE),0))</f>
        <v>0</v>
      </c>
      <c r="H65" s="9">
        <f>IF(A65="","",IFERROR(VLOOKUP(A65,'مدخلات الشهر'!$A$2:$K$501,7,FALSE),0))</f>
        <v>0</v>
      </c>
      <c r="I65" s="9">
        <f>IF(A65="","",E65+F65+G65)</f>
        <v>0</v>
      </c>
      <c r="J65" s="9">
        <f>IF(A65="","",IFERROR(VLOOKUP(A65,'بيانات العاملين'!$A$2:$J$501,9,FALSE),0))</f>
        <v>0</v>
      </c>
      <c r="K65" s="9">
        <f>IF(A65="","",J65*'إعدادات'!$B$4)</f>
        <v>0</v>
      </c>
      <c r="L65" s="9">
        <f>IF(A65="","",SUM(MAX(0,MIN(MAX(0,(I65-K65)*'إعدادات'!$B$9-'إعدادات'!$B$8),'إعدادات'!$C$13)-'إعدادات'!$B$13)*'إعدادات'!$D$13,MAX(0,MIN(MAX(0,(I65-K65)*'إعدادات'!$B$9-'إعدادات'!$B$8),'إعدادات'!$C$14)-'إعدادات'!$B$14)*'إعدادات'!$D$14,MAX(0,MIN(MAX(0,(I65-K65)*'إعدادات'!$B$9-'إعدادات'!$B$8),'إعدادات'!$C$15)-'إعدادات'!$B$15)*'إعدادات'!$D$15,MAX(0,MIN(MAX(0,(I65-K65)*'إعدادات'!$B$9-'إعدادات'!$B$8),'إعدادات'!$C$16)-'إعدادات'!$B$16)*'إعدادات'!$D$16,MAX(0,MIN(MAX(0,(I65-K65)*'إعدادات'!$B$9-'إعدادات'!$B$8),'إعدادات'!$C$17)-'إعدادات'!$B$17)*'إعدادات'!$D$17,MAX(0,MIN(MAX(0,(I65-K65)*'إعدادات'!$B$9-'إعدادات'!$B$8),'إعدادات'!$C$18)-'إعدادات'!$B$18)*'إعدادات'!$D$18)/'إعدادات'!$B$9)</f>
        <v>0</v>
      </c>
      <c r="M65" s="9">
        <f>IF(A65="","",IFERROR(VLOOKUP(A65,'مدخلات الشهر'!$A$2:$K$501,8,FALSE),0))</f>
        <v>0</v>
      </c>
      <c r="N65" s="9">
        <f>IF(A65="","",IFERROR(VLOOKUP(A65,'مدخلات الشهر'!$A$2:$K$501,9,FALSE),0))</f>
        <v>0</v>
      </c>
      <c r="O65" s="9">
        <f>IF(A65="","",IFERROR(VLOOKUP(A65,'مدخلات الشهر'!$A$2:$K$501,10,FALSE),0))</f>
        <v>0</v>
      </c>
      <c r="P65" s="9">
        <f>IF(A65="","",SUM(K65:L65,M65:O65))</f>
        <v>0</v>
      </c>
      <c r="Q65" s="9">
        <f>IF(A65="","",E65+F65+G65+H65-P65)</f>
        <v>0</v>
      </c>
      <c r="R65" s="9">
        <f>IF(A65="","",J65*'إعدادات'!$B$5)</f>
        <v>0</v>
      </c>
      <c r="S65" s="9">
        <f>IF(A65="","",Q65+R65)</f>
        <v>0</v>
      </c>
    </row>
    <row r="66" spans="1:19" ht="20" customHeight="1">
      <c r="A66" s="5">
        <f>IF('بيانات العاملين'!A66="","",'بيانات العاملين'!A66)</f>
        <v>0</v>
      </c>
      <c r="B66" s="5">
        <f>IF(A66="","",IFERROR(VLOOKUP(A66,'بيانات العاملين'!$A$2:$J$501,2,FALSE),""))</f>
        <v>0</v>
      </c>
      <c r="C66" s="5">
        <f>IF(A66="","",IFERROR(VLOOKUP(A66,'بيانات العاملين'!$A$2:$J$501,4,FALSE),""))</f>
        <v>0</v>
      </c>
      <c r="D66" s="9">
        <f>IF(A66="","",IFERROR(VLOOKUP(A66,'بيانات العاملين'!$A$2:$J$501,8,FALSE),0))</f>
        <v>0</v>
      </c>
      <c r="E66" s="9">
        <f>IF(A66="","",MAX(0,D66*IFERROR(VLOOKUP(A66,'مدخلات الشهر'!$A$2:$K$501,3,FALSE),0)/(IFERROR(VLOOKUP(A66,'مدخلات الشهر'!$A$2:$K$501,3,FALSE),0)+IFERROR(VLOOKUP(A66,'مدخلات الشهر'!$A$2:$K$501,4,FALSE),0),1)))</f>
        <v>0</v>
      </c>
      <c r="F66" s="9">
        <f>IF(A66="","",IFERROR(VLOOKUP(A66,'مدخلات الشهر'!$A$2:$K$501,5,FALSE),0))</f>
        <v>0</v>
      </c>
      <c r="G66" s="9">
        <f>IF(A66="","",IFERROR(VLOOKUP(A66,'مدخلات الشهر'!$A$2:$K$501,6,FALSE),0))</f>
        <v>0</v>
      </c>
      <c r="H66" s="9">
        <f>IF(A66="","",IFERROR(VLOOKUP(A66,'مدخلات الشهر'!$A$2:$K$501,7,FALSE),0))</f>
        <v>0</v>
      </c>
      <c r="I66" s="9">
        <f>IF(A66="","",E66+F66+G66)</f>
        <v>0</v>
      </c>
      <c r="J66" s="9">
        <f>IF(A66="","",IFERROR(VLOOKUP(A66,'بيانات العاملين'!$A$2:$J$501,9,FALSE),0))</f>
        <v>0</v>
      </c>
      <c r="K66" s="9">
        <f>IF(A66="","",J66*'إعدادات'!$B$4)</f>
        <v>0</v>
      </c>
      <c r="L66" s="9">
        <f>IF(A66="","",SUM(MAX(0,MIN(MAX(0,(I66-K66)*'إعدادات'!$B$9-'إعدادات'!$B$8),'إعدادات'!$C$13)-'إعدادات'!$B$13)*'إعدادات'!$D$13,MAX(0,MIN(MAX(0,(I66-K66)*'إعدادات'!$B$9-'إعدادات'!$B$8),'إعدادات'!$C$14)-'إعدادات'!$B$14)*'إعدادات'!$D$14,MAX(0,MIN(MAX(0,(I66-K66)*'إعدادات'!$B$9-'إعدادات'!$B$8),'إعدادات'!$C$15)-'إعدادات'!$B$15)*'إعدادات'!$D$15,MAX(0,MIN(MAX(0,(I66-K66)*'إعدادات'!$B$9-'إعدادات'!$B$8),'إعدادات'!$C$16)-'إعدادات'!$B$16)*'إعدادات'!$D$16,MAX(0,MIN(MAX(0,(I66-K66)*'إعدادات'!$B$9-'إعدادات'!$B$8),'إعدادات'!$C$17)-'إعدادات'!$B$17)*'إعدادات'!$D$17,MAX(0,MIN(MAX(0,(I66-K66)*'إعدادات'!$B$9-'إعدادات'!$B$8),'إعدادات'!$C$18)-'إعدادات'!$B$18)*'إعدادات'!$D$18)/'إعدادات'!$B$9)</f>
        <v>0</v>
      </c>
      <c r="M66" s="9">
        <f>IF(A66="","",IFERROR(VLOOKUP(A66,'مدخلات الشهر'!$A$2:$K$501,8,FALSE),0))</f>
        <v>0</v>
      </c>
      <c r="N66" s="9">
        <f>IF(A66="","",IFERROR(VLOOKUP(A66,'مدخلات الشهر'!$A$2:$K$501,9,FALSE),0))</f>
        <v>0</v>
      </c>
      <c r="O66" s="9">
        <f>IF(A66="","",IFERROR(VLOOKUP(A66,'مدخلات الشهر'!$A$2:$K$501,10,FALSE),0))</f>
        <v>0</v>
      </c>
      <c r="P66" s="9">
        <f>IF(A66="","",SUM(K66:L66,M66:O66))</f>
        <v>0</v>
      </c>
      <c r="Q66" s="9">
        <f>IF(A66="","",E66+F66+G66+H66-P66)</f>
        <v>0</v>
      </c>
      <c r="R66" s="9">
        <f>IF(A66="","",J66*'إعدادات'!$B$5)</f>
        <v>0</v>
      </c>
      <c r="S66" s="9">
        <f>IF(A66="","",Q66+R66)</f>
        <v>0</v>
      </c>
    </row>
    <row r="67" spans="1:19" ht="20" customHeight="1">
      <c r="A67" s="5">
        <f>IF('بيانات العاملين'!A67="","",'بيانات العاملين'!A67)</f>
        <v>0</v>
      </c>
      <c r="B67" s="5">
        <f>IF(A67="","",IFERROR(VLOOKUP(A67,'بيانات العاملين'!$A$2:$J$501,2,FALSE),""))</f>
        <v>0</v>
      </c>
      <c r="C67" s="5">
        <f>IF(A67="","",IFERROR(VLOOKUP(A67,'بيانات العاملين'!$A$2:$J$501,4,FALSE),""))</f>
        <v>0</v>
      </c>
      <c r="D67" s="9">
        <f>IF(A67="","",IFERROR(VLOOKUP(A67,'بيانات العاملين'!$A$2:$J$501,8,FALSE),0))</f>
        <v>0</v>
      </c>
      <c r="E67" s="9">
        <f>IF(A67="","",MAX(0,D67*IFERROR(VLOOKUP(A67,'مدخلات الشهر'!$A$2:$K$501,3,FALSE),0)/(IFERROR(VLOOKUP(A67,'مدخلات الشهر'!$A$2:$K$501,3,FALSE),0)+IFERROR(VLOOKUP(A67,'مدخلات الشهر'!$A$2:$K$501,4,FALSE),0),1)))</f>
        <v>0</v>
      </c>
      <c r="F67" s="9">
        <f>IF(A67="","",IFERROR(VLOOKUP(A67,'مدخلات الشهر'!$A$2:$K$501,5,FALSE),0))</f>
        <v>0</v>
      </c>
      <c r="G67" s="9">
        <f>IF(A67="","",IFERROR(VLOOKUP(A67,'مدخلات الشهر'!$A$2:$K$501,6,FALSE),0))</f>
        <v>0</v>
      </c>
      <c r="H67" s="9">
        <f>IF(A67="","",IFERROR(VLOOKUP(A67,'مدخلات الشهر'!$A$2:$K$501,7,FALSE),0))</f>
        <v>0</v>
      </c>
      <c r="I67" s="9">
        <f>IF(A67="","",E67+F67+G67)</f>
        <v>0</v>
      </c>
      <c r="J67" s="9">
        <f>IF(A67="","",IFERROR(VLOOKUP(A67,'بيانات العاملين'!$A$2:$J$501,9,FALSE),0))</f>
        <v>0</v>
      </c>
      <c r="K67" s="9">
        <f>IF(A67="","",J67*'إعدادات'!$B$4)</f>
        <v>0</v>
      </c>
      <c r="L67" s="9">
        <f>IF(A67="","",SUM(MAX(0,MIN(MAX(0,(I67-K67)*'إعدادات'!$B$9-'إعدادات'!$B$8),'إعدادات'!$C$13)-'إعدادات'!$B$13)*'إعدادات'!$D$13,MAX(0,MIN(MAX(0,(I67-K67)*'إعدادات'!$B$9-'إعدادات'!$B$8),'إعدادات'!$C$14)-'إعدادات'!$B$14)*'إعدادات'!$D$14,MAX(0,MIN(MAX(0,(I67-K67)*'إعدادات'!$B$9-'إعدادات'!$B$8),'إعدادات'!$C$15)-'إعدادات'!$B$15)*'إعدادات'!$D$15,MAX(0,MIN(MAX(0,(I67-K67)*'إعدادات'!$B$9-'إعدادات'!$B$8),'إعدادات'!$C$16)-'إعدادات'!$B$16)*'إعدادات'!$D$16,MAX(0,MIN(MAX(0,(I67-K67)*'إعدادات'!$B$9-'إعدادات'!$B$8),'إعدادات'!$C$17)-'إعدادات'!$B$17)*'إعدادات'!$D$17,MAX(0,MIN(MAX(0,(I67-K67)*'إعدادات'!$B$9-'إعدادات'!$B$8),'إعدادات'!$C$18)-'إعدادات'!$B$18)*'إعدادات'!$D$18)/'إعدادات'!$B$9)</f>
        <v>0</v>
      </c>
      <c r="M67" s="9">
        <f>IF(A67="","",IFERROR(VLOOKUP(A67,'مدخلات الشهر'!$A$2:$K$501,8,FALSE),0))</f>
        <v>0</v>
      </c>
      <c r="N67" s="9">
        <f>IF(A67="","",IFERROR(VLOOKUP(A67,'مدخلات الشهر'!$A$2:$K$501,9,FALSE),0))</f>
        <v>0</v>
      </c>
      <c r="O67" s="9">
        <f>IF(A67="","",IFERROR(VLOOKUP(A67,'مدخلات الشهر'!$A$2:$K$501,10,FALSE),0))</f>
        <v>0</v>
      </c>
      <c r="P67" s="9">
        <f>IF(A67="","",SUM(K67:L67,M67:O67))</f>
        <v>0</v>
      </c>
      <c r="Q67" s="9">
        <f>IF(A67="","",E67+F67+G67+H67-P67)</f>
        <v>0</v>
      </c>
      <c r="R67" s="9">
        <f>IF(A67="","",J67*'إعدادات'!$B$5)</f>
        <v>0</v>
      </c>
      <c r="S67" s="9">
        <f>IF(A67="","",Q67+R67)</f>
        <v>0</v>
      </c>
    </row>
    <row r="68" spans="1:19" ht="20" customHeight="1">
      <c r="A68" s="5">
        <f>IF('بيانات العاملين'!A68="","",'بيانات العاملين'!A68)</f>
        <v>0</v>
      </c>
      <c r="B68" s="5">
        <f>IF(A68="","",IFERROR(VLOOKUP(A68,'بيانات العاملين'!$A$2:$J$501,2,FALSE),""))</f>
        <v>0</v>
      </c>
      <c r="C68" s="5">
        <f>IF(A68="","",IFERROR(VLOOKUP(A68,'بيانات العاملين'!$A$2:$J$501,4,FALSE),""))</f>
        <v>0</v>
      </c>
      <c r="D68" s="9">
        <f>IF(A68="","",IFERROR(VLOOKUP(A68,'بيانات العاملين'!$A$2:$J$501,8,FALSE),0))</f>
        <v>0</v>
      </c>
      <c r="E68" s="9">
        <f>IF(A68="","",MAX(0,D68*IFERROR(VLOOKUP(A68,'مدخلات الشهر'!$A$2:$K$501,3,FALSE),0)/(IFERROR(VLOOKUP(A68,'مدخلات الشهر'!$A$2:$K$501,3,FALSE),0)+IFERROR(VLOOKUP(A68,'مدخلات الشهر'!$A$2:$K$501,4,FALSE),0),1)))</f>
        <v>0</v>
      </c>
      <c r="F68" s="9">
        <f>IF(A68="","",IFERROR(VLOOKUP(A68,'مدخلات الشهر'!$A$2:$K$501,5,FALSE),0))</f>
        <v>0</v>
      </c>
      <c r="G68" s="9">
        <f>IF(A68="","",IFERROR(VLOOKUP(A68,'مدخلات الشهر'!$A$2:$K$501,6,FALSE),0))</f>
        <v>0</v>
      </c>
      <c r="H68" s="9">
        <f>IF(A68="","",IFERROR(VLOOKUP(A68,'مدخلات الشهر'!$A$2:$K$501,7,FALSE),0))</f>
        <v>0</v>
      </c>
      <c r="I68" s="9">
        <f>IF(A68="","",E68+F68+G68)</f>
        <v>0</v>
      </c>
      <c r="J68" s="9">
        <f>IF(A68="","",IFERROR(VLOOKUP(A68,'بيانات العاملين'!$A$2:$J$501,9,FALSE),0))</f>
        <v>0</v>
      </c>
      <c r="K68" s="9">
        <f>IF(A68="","",J68*'إعدادات'!$B$4)</f>
        <v>0</v>
      </c>
      <c r="L68" s="9">
        <f>IF(A68="","",SUM(MAX(0,MIN(MAX(0,(I68-K68)*'إعدادات'!$B$9-'إعدادات'!$B$8),'إعدادات'!$C$13)-'إعدادات'!$B$13)*'إعدادات'!$D$13,MAX(0,MIN(MAX(0,(I68-K68)*'إعدادات'!$B$9-'إعدادات'!$B$8),'إعدادات'!$C$14)-'إعدادات'!$B$14)*'إعدادات'!$D$14,MAX(0,MIN(MAX(0,(I68-K68)*'إعدادات'!$B$9-'إعدادات'!$B$8),'إعدادات'!$C$15)-'إعدادات'!$B$15)*'إعدادات'!$D$15,MAX(0,MIN(MAX(0,(I68-K68)*'إعدادات'!$B$9-'إعدادات'!$B$8),'إعدادات'!$C$16)-'إعدادات'!$B$16)*'إعدادات'!$D$16,MAX(0,MIN(MAX(0,(I68-K68)*'إعدادات'!$B$9-'إعدادات'!$B$8),'إعدادات'!$C$17)-'إعدادات'!$B$17)*'إعدادات'!$D$17,MAX(0,MIN(MAX(0,(I68-K68)*'إعدادات'!$B$9-'إعدادات'!$B$8),'إعدادات'!$C$18)-'إعدادات'!$B$18)*'إعدادات'!$D$18)/'إعدادات'!$B$9)</f>
        <v>0</v>
      </c>
      <c r="M68" s="9">
        <f>IF(A68="","",IFERROR(VLOOKUP(A68,'مدخلات الشهر'!$A$2:$K$501,8,FALSE),0))</f>
        <v>0</v>
      </c>
      <c r="N68" s="9">
        <f>IF(A68="","",IFERROR(VLOOKUP(A68,'مدخلات الشهر'!$A$2:$K$501,9,FALSE),0))</f>
        <v>0</v>
      </c>
      <c r="O68" s="9">
        <f>IF(A68="","",IFERROR(VLOOKUP(A68,'مدخلات الشهر'!$A$2:$K$501,10,FALSE),0))</f>
        <v>0</v>
      </c>
      <c r="P68" s="9">
        <f>IF(A68="","",SUM(K68:L68,M68:O68))</f>
        <v>0</v>
      </c>
      <c r="Q68" s="9">
        <f>IF(A68="","",E68+F68+G68+H68-P68)</f>
        <v>0</v>
      </c>
      <c r="R68" s="9">
        <f>IF(A68="","",J68*'إعدادات'!$B$5)</f>
        <v>0</v>
      </c>
      <c r="S68" s="9">
        <f>IF(A68="","",Q68+R68)</f>
        <v>0</v>
      </c>
    </row>
    <row r="69" spans="1:19" ht="20" customHeight="1">
      <c r="A69" s="5">
        <f>IF('بيانات العاملين'!A69="","",'بيانات العاملين'!A69)</f>
        <v>0</v>
      </c>
      <c r="B69" s="5">
        <f>IF(A69="","",IFERROR(VLOOKUP(A69,'بيانات العاملين'!$A$2:$J$501,2,FALSE),""))</f>
        <v>0</v>
      </c>
      <c r="C69" s="5">
        <f>IF(A69="","",IFERROR(VLOOKUP(A69,'بيانات العاملين'!$A$2:$J$501,4,FALSE),""))</f>
        <v>0</v>
      </c>
      <c r="D69" s="9">
        <f>IF(A69="","",IFERROR(VLOOKUP(A69,'بيانات العاملين'!$A$2:$J$501,8,FALSE),0))</f>
        <v>0</v>
      </c>
      <c r="E69" s="9">
        <f>IF(A69="","",MAX(0,D69*IFERROR(VLOOKUP(A69,'مدخلات الشهر'!$A$2:$K$501,3,FALSE),0)/(IFERROR(VLOOKUP(A69,'مدخلات الشهر'!$A$2:$K$501,3,FALSE),0)+IFERROR(VLOOKUP(A69,'مدخلات الشهر'!$A$2:$K$501,4,FALSE),0),1)))</f>
        <v>0</v>
      </c>
      <c r="F69" s="9">
        <f>IF(A69="","",IFERROR(VLOOKUP(A69,'مدخلات الشهر'!$A$2:$K$501,5,FALSE),0))</f>
        <v>0</v>
      </c>
      <c r="G69" s="9">
        <f>IF(A69="","",IFERROR(VLOOKUP(A69,'مدخلات الشهر'!$A$2:$K$501,6,FALSE),0))</f>
        <v>0</v>
      </c>
      <c r="H69" s="9">
        <f>IF(A69="","",IFERROR(VLOOKUP(A69,'مدخلات الشهر'!$A$2:$K$501,7,FALSE),0))</f>
        <v>0</v>
      </c>
      <c r="I69" s="9">
        <f>IF(A69="","",E69+F69+G69)</f>
        <v>0</v>
      </c>
      <c r="J69" s="9">
        <f>IF(A69="","",IFERROR(VLOOKUP(A69,'بيانات العاملين'!$A$2:$J$501,9,FALSE),0))</f>
        <v>0</v>
      </c>
      <c r="K69" s="9">
        <f>IF(A69="","",J69*'إعدادات'!$B$4)</f>
        <v>0</v>
      </c>
      <c r="L69" s="9">
        <f>IF(A69="","",SUM(MAX(0,MIN(MAX(0,(I69-K69)*'إعدادات'!$B$9-'إعدادات'!$B$8),'إعدادات'!$C$13)-'إعدادات'!$B$13)*'إعدادات'!$D$13,MAX(0,MIN(MAX(0,(I69-K69)*'إعدادات'!$B$9-'إعدادات'!$B$8),'إعدادات'!$C$14)-'إعدادات'!$B$14)*'إعدادات'!$D$14,MAX(0,MIN(MAX(0,(I69-K69)*'إعدادات'!$B$9-'إعدادات'!$B$8),'إعدادات'!$C$15)-'إعدادات'!$B$15)*'إعدادات'!$D$15,MAX(0,MIN(MAX(0,(I69-K69)*'إعدادات'!$B$9-'إعدادات'!$B$8),'إعدادات'!$C$16)-'إعدادات'!$B$16)*'إعدادات'!$D$16,MAX(0,MIN(MAX(0,(I69-K69)*'إعدادات'!$B$9-'إعدادات'!$B$8),'إعدادات'!$C$17)-'إعدادات'!$B$17)*'إعدادات'!$D$17,MAX(0,MIN(MAX(0,(I69-K69)*'إعدادات'!$B$9-'إعدادات'!$B$8),'إعدادات'!$C$18)-'إعدادات'!$B$18)*'إعدادات'!$D$18)/'إعدادات'!$B$9)</f>
        <v>0</v>
      </c>
      <c r="M69" s="9">
        <f>IF(A69="","",IFERROR(VLOOKUP(A69,'مدخلات الشهر'!$A$2:$K$501,8,FALSE),0))</f>
        <v>0</v>
      </c>
      <c r="N69" s="9">
        <f>IF(A69="","",IFERROR(VLOOKUP(A69,'مدخلات الشهر'!$A$2:$K$501,9,FALSE),0))</f>
        <v>0</v>
      </c>
      <c r="O69" s="9">
        <f>IF(A69="","",IFERROR(VLOOKUP(A69,'مدخلات الشهر'!$A$2:$K$501,10,FALSE),0))</f>
        <v>0</v>
      </c>
      <c r="P69" s="9">
        <f>IF(A69="","",SUM(K69:L69,M69:O69))</f>
        <v>0</v>
      </c>
      <c r="Q69" s="9">
        <f>IF(A69="","",E69+F69+G69+H69-P69)</f>
        <v>0</v>
      </c>
      <c r="R69" s="9">
        <f>IF(A69="","",J69*'إعدادات'!$B$5)</f>
        <v>0</v>
      </c>
      <c r="S69" s="9">
        <f>IF(A69="","",Q69+R69)</f>
        <v>0</v>
      </c>
    </row>
    <row r="70" spans="1:19" ht="20" customHeight="1">
      <c r="A70" s="5">
        <f>IF('بيانات العاملين'!A70="","",'بيانات العاملين'!A70)</f>
        <v>0</v>
      </c>
      <c r="B70" s="5">
        <f>IF(A70="","",IFERROR(VLOOKUP(A70,'بيانات العاملين'!$A$2:$J$501,2,FALSE),""))</f>
        <v>0</v>
      </c>
      <c r="C70" s="5">
        <f>IF(A70="","",IFERROR(VLOOKUP(A70,'بيانات العاملين'!$A$2:$J$501,4,FALSE),""))</f>
        <v>0</v>
      </c>
      <c r="D70" s="9">
        <f>IF(A70="","",IFERROR(VLOOKUP(A70,'بيانات العاملين'!$A$2:$J$501,8,FALSE),0))</f>
        <v>0</v>
      </c>
      <c r="E70" s="9">
        <f>IF(A70="","",MAX(0,D70*IFERROR(VLOOKUP(A70,'مدخلات الشهر'!$A$2:$K$501,3,FALSE),0)/(IFERROR(VLOOKUP(A70,'مدخلات الشهر'!$A$2:$K$501,3,FALSE),0)+IFERROR(VLOOKUP(A70,'مدخلات الشهر'!$A$2:$K$501,4,FALSE),0),1)))</f>
        <v>0</v>
      </c>
      <c r="F70" s="9">
        <f>IF(A70="","",IFERROR(VLOOKUP(A70,'مدخلات الشهر'!$A$2:$K$501,5,FALSE),0))</f>
        <v>0</v>
      </c>
      <c r="G70" s="9">
        <f>IF(A70="","",IFERROR(VLOOKUP(A70,'مدخلات الشهر'!$A$2:$K$501,6,FALSE),0))</f>
        <v>0</v>
      </c>
      <c r="H70" s="9">
        <f>IF(A70="","",IFERROR(VLOOKUP(A70,'مدخلات الشهر'!$A$2:$K$501,7,FALSE),0))</f>
        <v>0</v>
      </c>
      <c r="I70" s="9">
        <f>IF(A70="","",E70+F70+G70)</f>
        <v>0</v>
      </c>
      <c r="J70" s="9">
        <f>IF(A70="","",IFERROR(VLOOKUP(A70,'بيانات العاملين'!$A$2:$J$501,9,FALSE),0))</f>
        <v>0</v>
      </c>
      <c r="K70" s="9">
        <f>IF(A70="","",J70*'إعدادات'!$B$4)</f>
        <v>0</v>
      </c>
      <c r="L70" s="9">
        <f>IF(A70="","",SUM(MAX(0,MIN(MAX(0,(I70-K70)*'إعدادات'!$B$9-'إعدادات'!$B$8),'إعدادات'!$C$13)-'إعدادات'!$B$13)*'إعدادات'!$D$13,MAX(0,MIN(MAX(0,(I70-K70)*'إعدادات'!$B$9-'إعدادات'!$B$8),'إعدادات'!$C$14)-'إعدادات'!$B$14)*'إعدادات'!$D$14,MAX(0,MIN(MAX(0,(I70-K70)*'إعدادات'!$B$9-'إعدادات'!$B$8),'إعدادات'!$C$15)-'إعدادات'!$B$15)*'إعدادات'!$D$15,MAX(0,MIN(MAX(0,(I70-K70)*'إعدادات'!$B$9-'إعدادات'!$B$8),'إعدادات'!$C$16)-'إعدادات'!$B$16)*'إعدادات'!$D$16,MAX(0,MIN(MAX(0,(I70-K70)*'إعدادات'!$B$9-'إعدادات'!$B$8),'إعدادات'!$C$17)-'إعدادات'!$B$17)*'إعدادات'!$D$17,MAX(0,MIN(MAX(0,(I70-K70)*'إعدادات'!$B$9-'إعدادات'!$B$8),'إعدادات'!$C$18)-'إعدادات'!$B$18)*'إعدادات'!$D$18)/'إعدادات'!$B$9)</f>
        <v>0</v>
      </c>
      <c r="M70" s="9">
        <f>IF(A70="","",IFERROR(VLOOKUP(A70,'مدخلات الشهر'!$A$2:$K$501,8,FALSE),0))</f>
        <v>0</v>
      </c>
      <c r="N70" s="9">
        <f>IF(A70="","",IFERROR(VLOOKUP(A70,'مدخلات الشهر'!$A$2:$K$501,9,FALSE),0))</f>
        <v>0</v>
      </c>
      <c r="O70" s="9">
        <f>IF(A70="","",IFERROR(VLOOKUP(A70,'مدخلات الشهر'!$A$2:$K$501,10,FALSE),0))</f>
        <v>0</v>
      </c>
      <c r="P70" s="9">
        <f>IF(A70="","",SUM(K70:L70,M70:O70))</f>
        <v>0</v>
      </c>
      <c r="Q70" s="9">
        <f>IF(A70="","",E70+F70+G70+H70-P70)</f>
        <v>0</v>
      </c>
      <c r="R70" s="9">
        <f>IF(A70="","",J70*'إعدادات'!$B$5)</f>
        <v>0</v>
      </c>
      <c r="S70" s="9">
        <f>IF(A70="","",Q70+R70)</f>
        <v>0</v>
      </c>
    </row>
    <row r="71" spans="1:19" ht="20" customHeight="1">
      <c r="A71" s="5">
        <f>IF('بيانات العاملين'!A71="","",'بيانات العاملين'!A71)</f>
        <v>0</v>
      </c>
      <c r="B71" s="5">
        <f>IF(A71="","",IFERROR(VLOOKUP(A71,'بيانات العاملين'!$A$2:$J$501,2,FALSE),""))</f>
        <v>0</v>
      </c>
      <c r="C71" s="5">
        <f>IF(A71="","",IFERROR(VLOOKUP(A71,'بيانات العاملين'!$A$2:$J$501,4,FALSE),""))</f>
        <v>0</v>
      </c>
      <c r="D71" s="9">
        <f>IF(A71="","",IFERROR(VLOOKUP(A71,'بيانات العاملين'!$A$2:$J$501,8,FALSE),0))</f>
        <v>0</v>
      </c>
      <c r="E71" s="9">
        <f>IF(A71="","",MAX(0,D71*IFERROR(VLOOKUP(A71,'مدخلات الشهر'!$A$2:$K$501,3,FALSE),0)/(IFERROR(VLOOKUP(A71,'مدخلات الشهر'!$A$2:$K$501,3,FALSE),0)+IFERROR(VLOOKUP(A71,'مدخلات الشهر'!$A$2:$K$501,4,FALSE),0),1)))</f>
        <v>0</v>
      </c>
      <c r="F71" s="9">
        <f>IF(A71="","",IFERROR(VLOOKUP(A71,'مدخلات الشهر'!$A$2:$K$501,5,FALSE),0))</f>
        <v>0</v>
      </c>
      <c r="G71" s="9">
        <f>IF(A71="","",IFERROR(VLOOKUP(A71,'مدخلات الشهر'!$A$2:$K$501,6,FALSE),0))</f>
        <v>0</v>
      </c>
      <c r="H71" s="9">
        <f>IF(A71="","",IFERROR(VLOOKUP(A71,'مدخلات الشهر'!$A$2:$K$501,7,FALSE),0))</f>
        <v>0</v>
      </c>
      <c r="I71" s="9">
        <f>IF(A71="","",E71+F71+G71)</f>
        <v>0</v>
      </c>
      <c r="J71" s="9">
        <f>IF(A71="","",IFERROR(VLOOKUP(A71,'بيانات العاملين'!$A$2:$J$501,9,FALSE),0))</f>
        <v>0</v>
      </c>
      <c r="K71" s="9">
        <f>IF(A71="","",J71*'إعدادات'!$B$4)</f>
        <v>0</v>
      </c>
      <c r="L71" s="9">
        <f>IF(A71="","",SUM(MAX(0,MIN(MAX(0,(I71-K71)*'إعدادات'!$B$9-'إعدادات'!$B$8),'إعدادات'!$C$13)-'إعدادات'!$B$13)*'إعدادات'!$D$13,MAX(0,MIN(MAX(0,(I71-K71)*'إعدادات'!$B$9-'إعدادات'!$B$8),'إعدادات'!$C$14)-'إعدادات'!$B$14)*'إعدادات'!$D$14,MAX(0,MIN(MAX(0,(I71-K71)*'إعدادات'!$B$9-'إعدادات'!$B$8),'إعدادات'!$C$15)-'إعدادات'!$B$15)*'إعدادات'!$D$15,MAX(0,MIN(MAX(0,(I71-K71)*'إعدادات'!$B$9-'إعدادات'!$B$8),'إعدادات'!$C$16)-'إعدادات'!$B$16)*'إعدادات'!$D$16,MAX(0,MIN(MAX(0,(I71-K71)*'إعدادات'!$B$9-'إعدادات'!$B$8),'إعدادات'!$C$17)-'إعدادات'!$B$17)*'إعدادات'!$D$17,MAX(0,MIN(MAX(0,(I71-K71)*'إعدادات'!$B$9-'إعدادات'!$B$8),'إعدادات'!$C$18)-'إعدادات'!$B$18)*'إعدادات'!$D$18)/'إعدادات'!$B$9)</f>
        <v>0</v>
      </c>
      <c r="M71" s="9">
        <f>IF(A71="","",IFERROR(VLOOKUP(A71,'مدخلات الشهر'!$A$2:$K$501,8,FALSE),0))</f>
        <v>0</v>
      </c>
      <c r="N71" s="9">
        <f>IF(A71="","",IFERROR(VLOOKUP(A71,'مدخلات الشهر'!$A$2:$K$501,9,FALSE),0))</f>
        <v>0</v>
      </c>
      <c r="O71" s="9">
        <f>IF(A71="","",IFERROR(VLOOKUP(A71,'مدخلات الشهر'!$A$2:$K$501,10,FALSE),0))</f>
        <v>0</v>
      </c>
      <c r="P71" s="9">
        <f>IF(A71="","",SUM(K71:L71,M71:O71))</f>
        <v>0</v>
      </c>
      <c r="Q71" s="9">
        <f>IF(A71="","",E71+F71+G71+H71-P71)</f>
        <v>0</v>
      </c>
      <c r="R71" s="9">
        <f>IF(A71="","",J71*'إعدادات'!$B$5)</f>
        <v>0</v>
      </c>
      <c r="S71" s="9">
        <f>IF(A71="","",Q71+R71)</f>
        <v>0</v>
      </c>
    </row>
    <row r="72" spans="1:19" ht="20" customHeight="1">
      <c r="A72" s="5">
        <f>IF('بيانات العاملين'!A72="","",'بيانات العاملين'!A72)</f>
        <v>0</v>
      </c>
      <c r="B72" s="5">
        <f>IF(A72="","",IFERROR(VLOOKUP(A72,'بيانات العاملين'!$A$2:$J$501,2,FALSE),""))</f>
        <v>0</v>
      </c>
      <c r="C72" s="5">
        <f>IF(A72="","",IFERROR(VLOOKUP(A72,'بيانات العاملين'!$A$2:$J$501,4,FALSE),""))</f>
        <v>0</v>
      </c>
      <c r="D72" s="9">
        <f>IF(A72="","",IFERROR(VLOOKUP(A72,'بيانات العاملين'!$A$2:$J$501,8,FALSE),0))</f>
        <v>0</v>
      </c>
      <c r="E72" s="9">
        <f>IF(A72="","",MAX(0,D72*IFERROR(VLOOKUP(A72,'مدخلات الشهر'!$A$2:$K$501,3,FALSE),0)/(IFERROR(VLOOKUP(A72,'مدخلات الشهر'!$A$2:$K$501,3,FALSE),0)+IFERROR(VLOOKUP(A72,'مدخلات الشهر'!$A$2:$K$501,4,FALSE),0),1)))</f>
        <v>0</v>
      </c>
      <c r="F72" s="9">
        <f>IF(A72="","",IFERROR(VLOOKUP(A72,'مدخلات الشهر'!$A$2:$K$501,5,FALSE),0))</f>
        <v>0</v>
      </c>
      <c r="G72" s="9">
        <f>IF(A72="","",IFERROR(VLOOKUP(A72,'مدخلات الشهر'!$A$2:$K$501,6,FALSE),0))</f>
        <v>0</v>
      </c>
      <c r="H72" s="9">
        <f>IF(A72="","",IFERROR(VLOOKUP(A72,'مدخلات الشهر'!$A$2:$K$501,7,FALSE),0))</f>
        <v>0</v>
      </c>
      <c r="I72" s="9">
        <f>IF(A72="","",E72+F72+G72)</f>
        <v>0</v>
      </c>
      <c r="J72" s="9">
        <f>IF(A72="","",IFERROR(VLOOKUP(A72,'بيانات العاملين'!$A$2:$J$501,9,FALSE),0))</f>
        <v>0</v>
      </c>
      <c r="K72" s="9">
        <f>IF(A72="","",J72*'إعدادات'!$B$4)</f>
        <v>0</v>
      </c>
      <c r="L72" s="9">
        <f>IF(A72="","",SUM(MAX(0,MIN(MAX(0,(I72-K72)*'إعدادات'!$B$9-'إعدادات'!$B$8),'إعدادات'!$C$13)-'إعدادات'!$B$13)*'إعدادات'!$D$13,MAX(0,MIN(MAX(0,(I72-K72)*'إعدادات'!$B$9-'إعدادات'!$B$8),'إعدادات'!$C$14)-'إعدادات'!$B$14)*'إعدادات'!$D$14,MAX(0,MIN(MAX(0,(I72-K72)*'إعدادات'!$B$9-'إعدادات'!$B$8),'إعدادات'!$C$15)-'إعدادات'!$B$15)*'إعدادات'!$D$15,MAX(0,MIN(MAX(0,(I72-K72)*'إعدادات'!$B$9-'إعدادات'!$B$8),'إعدادات'!$C$16)-'إعدادات'!$B$16)*'إعدادات'!$D$16,MAX(0,MIN(MAX(0,(I72-K72)*'إعدادات'!$B$9-'إعدادات'!$B$8),'إعدادات'!$C$17)-'إعدادات'!$B$17)*'إعدادات'!$D$17,MAX(0,MIN(MAX(0,(I72-K72)*'إعدادات'!$B$9-'إعدادات'!$B$8),'إعدادات'!$C$18)-'إعدادات'!$B$18)*'إعدادات'!$D$18)/'إعدادات'!$B$9)</f>
        <v>0</v>
      </c>
      <c r="M72" s="9">
        <f>IF(A72="","",IFERROR(VLOOKUP(A72,'مدخلات الشهر'!$A$2:$K$501,8,FALSE),0))</f>
        <v>0</v>
      </c>
      <c r="N72" s="9">
        <f>IF(A72="","",IFERROR(VLOOKUP(A72,'مدخلات الشهر'!$A$2:$K$501,9,FALSE),0))</f>
        <v>0</v>
      </c>
      <c r="O72" s="9">
        <f>IF(A72="","",IFERROR(VLOOKUP(A72,'مدخلات الشهر'!$A$2:$K$501,10,FALSE),0))</f>
        <v>0</v>
      </c>
      <c r="P72" s="9">
        <f>IF(A72="","",SUM(K72:L72,M72:O72))</f>
        <v>0</v>
      </c>
      <c r="Q72" s="9">
        <f>IF(A72="","",E72+F72+G72+H72-P72)</f>
        <v>0</v>
      </c>
      <c r="R72" s="9">
        <f>IF(A72="","",J72*'إعدادات'!$B$5)</f>
        <v>0</v>
      </c>
      <c r="S72" s="9">
        <f>IF(A72="","",Q72+R72)</f>
        <v>0</v>
      </c>
    </row>
    <row r="73" spans="1:19" ht="20" customHeight="1">
      <c r="A73" s="5">
        <f>IF('بيانات العاملين'!A73="","",'بيانات العاملين'!A73)</f>
        <v>0</v>
      </c>
      <c r="B73" s="5">
        <f>IF(A73="","",IFERROR(VLOOKUP(A73,'بيانات العاملين'!$A$2:$J$501,2,FALSE),""))</f>
        <v>0</v>
      </c>
      <c r="C73" s="5">
        <f>IF(A73="","",IFERROR(VLOOKUP(A73,'بيانات العاملين'!$A$2:$J$501,4,FALSE),""))</f>
        <v>0</v>
      </c>
      <c r="D73" s="9">
        <f>IF(A73="","",IFERROR(VLOOKUP(A73,'بيانات العاملين'!$A$2:$J$501,8,FALSE),0))</f>
        <v>0</v>
      </c>
      <c r="E73" s="9">
        <f>IF(A73="","",MAX(0,D73*IFERROR(VLOOKUP(A73,'مدخلات الشهر'!$A$2:$K$501,3,FALSE),0)/(IFERROR(VLOOKUP(A73,'مدخلات الشهر'!$A$2:$K$501,3,FALSE),0)+IFERROR(VLOOKUP(A73,'مدخلات الشهر'!$A$2:$K$501,4,FALSE),0),1)))</f>
        <v>0</v>
      </c>
      <c r="F73" s="9">
        <f>IF(A73="","",IFERROR(VLOOKUP(A73,'مدخلات الشهر'!$A$2:$K$501,5,FALSE),0))</f>
        <v>0</v>
      </c>
      <c r="G73" s="9">
        <f>IF(A73="","",IFERROR(VLOOKUP(A73,'مدخلات الشهر'!$A$2:$K$501,6,FALSE),0))</f>
        <v>0</v>
      </c>
      <c r="H73" s="9">
        <f>IF(A73="","",IFERROR(VLOOKUP(A73,'مدخلات الشهر'!$A$2:$K$501,7,FALSE),0))</f>
        <v>0</v>
      </c>
      <c r="I73" s="9">
        <f>IF(A73="","",E73+F73+G73)</f>
        <v>0</v>
      </c>
      <c r="J73" s="9">
        <f>IF(A73="","",IFERROR(VLOOKUP(A73,'بيانات العاملين'!$A$2:$J$501,9,FALSE),0))</f>
        <v>0</v>
      </c>
      <c r="K73" s="9">
        <f>IF(A73="","",J73*'إعدادات'!$B$4)</f>
        <v>0</v>
      </c>
      <c r="L73" s="9">
        <f>IF(A73="","",SUM(MAX(0,MIN(MAX(0,(I73-K73)*'إعدادات'!$B$9-'إعدادات'!$B$8),'إعدادات'!$C$13)-'إعدادات'!$B$13)*'إعدادات'!$D$13,MAX(0,MIN(MAX(0,(I73-K73)*'إعدادات'!$B$9-'إعدادات'!$B$8),'إعدادات'!$C$14)-'إعدادات'!$B$14)*'إعدادات'!$D$14,MAX(0,MIN(MAX(0,(I73-K73)*'إعدادات'!$B$9-'إعدادات'!$B$8),'إعدادات'!$C$15)-'إعدادات'!$B$15)*'إعدادات'!$D$15,MAX(0,MIN(MAX(0,(I73-K73)*'إعدادات'!$B$9-'إعدادات'!$B$8),'إعدادات'!$C$16)-'إعدادات'!$B$16)*'إعدادات'!$D$16,MAX(0,MIN(MAX(0,(I73-K73)*'إعدادات'!$B$9-'إعدادات'!$B$8),'إعدادات'!$C$17)-'إعدادات'!$B$17)*'إعدادات'!$D$17,MAX(0,MIN(MAX(0,(I73-K73)*'إعدادات'!$B$9-'إعدادات'!$B$8),'إعدادات'!$C$18)-'إعدادات'!$B$18)*'إعدادات'!$D$18)/'إعدادات'!$B$9)</f>
        <v>0</v>
      </c>
      <c r="M73" s="9">
        <f>IF(A73="","",IFERROR(VLOOKUP(A73,'مدخلات الشهر'!$A$2:$K$501,8,FALSE),0))</f>
        <v>0</v>
      </c>
      <c r="N73" s="9">
        <f>IF(A73="","",IFERROR(VLOOKUP(A73,'مدخلات الشهر'!$A$2:$K$501,9,FALSE),0))</f>
        <v>0</v>
      </c>
      <c r="O73" s="9">
        <f>IF(A73="","",IFERROR(VLOOKUP(A73,'مدخلات الشهر'!$A$2:$K$501,10,FALSE),0))</f>
        <v>0</v>
      </c>
      <c r="P73" s="9">
        <f>IF(A73="","",SUM(K73:L73,M73:O73))</f>
        <v>0</v>
      </c>
      <c r="Q73" s="9">
        <f>IF(A73="","",E73+F73+G73+H73-P73)</f>
        <v>0</v>
      </c>
      <c r="R73" s="9">
        <f>IF(A73="","",J73*'إعدادات'!$B$5)</f>
        <v>0</v>
      </c>
      <c r="S73" s="9">
        <f>IF(A73="","",Q73+R73)</f>
        <v>0</v>
      </c>
    </row>
    <row r="74" spans="1:19" ht="20" customHeight="1">
      <c r="A74" s="5">
        <f>IF('بيانات العاملين'!A74="","",'بيانات العاملين'!A74)</f>
        <v>0</v>
      </c>
      <c r="B74" s="5">
        <f>IF(A74="","",IFERROR(VLOOKUP(A74,'بيانات العاملين'!$A$2:$J$501,2,FALSE),""))</f>
        <v>0</v>
      </c>
      <c r="C74" s="5">
        <f>IF(A74="","",IFERROR(VLOOKUP(A74,'بيانات العاملين'!$A$2:$J$501,4,FALSE),""))</f>
        <v>0</v>
      </c>
      <c r="D74" s="9">
        <f>IF(A74="","",IFERROR(VLOOKUP(A74,'بيانات العاملين'!$A$2:$J$501,8,FALSE),0))</f>
        <v>0</v>
      </c>
      <c r="E74" s="9">
        <f>IF(A74="","",MAX(0,D74*IFERROR(VLOOKUP(A74,'مدخلات الشهر'!$A$2:$K$501,3,FALSE),0)/(IFERROR(VLOOKUP(A74,'مدخلات الشهر'!$A$2:$K$501,3,FALSE),0)+IFERROR(VLOOKUP(A74,'مدخلات الشهر'!$A$2:$K$501,4,FALSE),0),1)))</f>
        <v>0</v>
      </c>
      <c r="F74" s="9">
        <f>IF(A74="","",IFERROR(VLOOKUP(A74,'مدخلات الشهر'!$A$2:$K$501,5,FALSE),0))</f>
        <v>0</v>
      </c>
      <c r="G74" s="9">
        <f>IF(A74="","",IFERROR(VLOOKUP(A74,'مدخلات الشهر'!$A$2:$K$501,6,FALSE),0))</f>
        <v>0</v>
      </c>
      <c r="H74" s="9">
        <f>IF(A74="","",IFERROR(VLOOKUP(A74,'مدخلات الشهر'!$A$2:$K$501,7,FALSE),0))</f>
        <v>0</v>
      </c>
      <c r="I74" s="9">
        <f>IF(A74="","",E74+F74+G74)</f>
        <v>0</v>
      </c>
      <c r="J74" s="9">
        <f>IF(A74="","",IFERROR(VLOOKUP(A74,'بيانات العاملين'!$A$2:$J$501,9,FALSE),0))</f>
        <v>0</v>
      </c>
      <c r="K74" s="9">
        <f>IF(A74="","",J74*'إعدادات'!$B$4)</f>
        <v>0</v>
      </c>
      <c r="L74" s="9">
        <f>IF(A74="","",SUM(MAX(0,MIN(MAX(0,(I74-K74)*'إعدادات'!$B$9-'إعدادات'!$B$8),'إعدادات'!$C$13)-'إعدادات'!$B$13)*'إعدادات'!$D$13,MAX(0,MIN(MAX(0,(I74-K74)*'إعدادات'!$B$9-'إعدادات'!$B$8),'إعدادات'!$C$14)-'إعدادات'!$B$14)*'إعدادات'!$D$14,MAX(0,MIN(MAX(0,(I74-K74)*'إعدادات'!$B$9-'إعدادات'!$B$8),'إعدادات'!$C$15)-'إعدادات'!$B$15)*'إعدادات'!$D$15,MAX(0,MIN(MAX(0,(I74-K74)*'إعدادات'!$B$9-'إعدادات'!$B$8),'إعدادات'!$C$16)-'إعدادات'!$B$16)*'إعدادات'!$D$16,MAX(0,MIN(MAX(0,(I74-K74)*'إعدادات'!$B$9-'إعدادات'!$B$8),'إعدادات'!$C$17)-'إعدادات'!$B$17)*'إعدادات'!$D$17,MAX(0,MIN(MAX(0,(I74-K74)*'إعدادات'!$B$9-'إعدادات'!$B$8),'إعدادات'!$C$18)-'إعدادات'!$B$18)*'إعدادات'!$D$18)/'إعدادات'!$B$9)</f>
        <v>0</v>
      </c>
      <c r="M74" s="9">
        <f>IF(A74="","",IFERROR(VLOOKUP(A74,'مدخلات الشهر'!$A$2:$K$501,8,FALSE),0))</f>
        <v>0</v>
      </c>
      <c r="N74" s="9">
        <f>IF(A74="","",IFERROR(VLOOKUP(A74,'مدخلات الشهر'!$A$2:$K$501,9,FALSE),0))</f>
        <v>0</v>
      </c>
      <c r="O74" s="9">
        <f>IF(A74="","",IFERROR(VLOOKUP(A74,'مدخلات الشهر'!$A$2:$K$501,10,FALSE),0))</f>
        <v>0</v>
      </c>
      <c r="P74" s="9">
        <f>IF(A74="","",SUM(K74:L74,M74:O74))</f>
        <v>0</v>
      </c>
      <c r="Q74" s="9">
        <f>IF(A74="","",E74+F74+G74+H74-P74)</f>
        <v>0</v>
      </c>
      <c r="R74" s="9">
        <f>IF(A74="","",J74*'إعدادات'!$B$5)</f>
        <v>0</v>
      </c>
      <c r="S74" s="9">
        <f>IF(A74="","",Q74+R74)</f>
        <v>0</v>
      </c>
    </row>
    <row r="75" spans="1:19" ht="20" customHeight="1">
      <c r="A75" s="5">
        <f>IF('بيانات العاملين'!A75="","",'بيانات العاملين'!A75)</f>
        <v>0</v>
      </c>
      <c r="B75" s="5">
        <f>IF(A75="","",IFERROR(VLOOKUP(A75,'بيانات العاملين'!$A$2:$J$501,2,FALSE),""))</f>
        <v>0</v>
      </c>
      <c r="C75" s="5">
        <f>IF(A75="","",IFERROR(VLOOKUP(A75,'بيانات العاملين'!$A$2:$J$501,4,FALSE),""))</f>
        <v>0</v>
      </c>
      <c r="D75" s="9">
        <f>IF(A75="","",IFERROR(VLOOKUP(A75,'بيانات العاملين'!$A$2:$J$501,8,FALSE),0))</f>
        <v>0</v>
      </c>
      <c r="E75" s="9">
        <f>IF(A75="","",MAX(0,D75*IFERROR(VLOOKUP(A75,'مدخلات الشهر'!$A$2:$K$501,3,FALSE),0)/(IFERROR(VLOOKUP(A75,'مدخلات الشهر'!$A$2:$K$501,3,FALSE),0)+IFERROR(VLOOKUP(A75,'مدخلات الشهر'!$A$2:$K$501,4,FALSE),0),1)))</f>
        <v>0</v>
      </c>
      <c r="F75" s="9">
        <f>IF(A75="","",IFERROR(VLOOKUP(A75,'مدخلات الشهر'!$A$2:$K$501,5,FALSE),0))</f>
        <v>0</v>
      </c>
      <c r="G75" s="9">
        <f>IF(A75="","",IFERROR(VLOOKUP(A75,'مدخلات الشهر'!$A$2:$K$501,6,FALSE),0))</f>
        <v>0</v>
      </c>
      <c r="H75" s="9">
        <f>IF(A75="","",IFERROR(VLOOKUP(A75,'مدخلات الشهر'!$A$2:$K$501,7,FALSE),0))</f>
        <v>0</v>
      </c>
      <c r="I75" s="9">
        <f>IF(A75="","",E75+F75+G75)</f>
        <v>0</v>
      </c>
      <c r="J75" s="9">
        <f>IF(A75="","",IFERROR(VLOOKUP(A75,'بيانات العاملين'!$A$2:$J$501,9,FALSE),0))</f>
        <v>0</v>
      </c>
      <c r="K75" s="9">
        <f>IF(A75="","",J75*'إعدادات'!$B$4)</f>
        <v>0</v>
      </c>
      <c r="L75" s="9">
        <f>IF(A75="","",SUM(MAX(0,MIN(MAX(0,(I75-K75)*'إعدادات'!$B$9-'إعدادات'!$B$8),'إعدادات'!$C$13)-'إعدادات'!$B$13)*'إعدادات'!$D$13,MAX(0,MIN(MAX(0,(I75-K75)*'إعدادات'!$B$9-'إعدادات'!$B$8),'إعدادات'!$C$14)-'إعدادات'!$B$14)*'إعدادات'!$D$14,MAX(0,MIN(MAX(0,(I75-K75)*'إعدادات'!$B$9-'إعدادات'!$B$8),'إعدادات'!$C$15)-'إعدادات'!$B$15)*'إعدادات'!$D$15,MAX(0,MIN(MAX(0,(I75-K75)*'إعدادات'!$B$9-'إعدادات'!$B$8),'إعدادات'!$C$16)-'إعدادات'!$B$16)*'إعدادات'!$D$16,MAX(0,MIN(MAX(0,(I75-K75)*'إعدادات'!$B$9-'إعدادات'!$B$8),'إعدادات'!$C$17)-'إعدادات'!$B$17)*'إعدادات'!$D$17,MAX(0,MIN(MAX(0,(I75-K75)*'إعدادات'!$B$9-'إعدادات'!$B$8),'إعدادات'!$C$18)-'إعدادات'!$B$18)*'إعدادات'!$D$18)/'إعدادات'!$B$9)</f>
        <v>0</v>
      </c>
      <c r="M75" s="9">
        <f>IF(A75="","",IFERROR(VLOOKUP(A75,'مدخلات الشهر'!$A$2:$K$501,8,FALSE),0))</f>
        <v>0</v>
      </c>
      <c r="N75" s="9">
        <f>IF(A75="","",IFERROR(VLOOKUP(A75,'مدخلات الشهر'!$A$2:$K$501,9,FALSE),0))</f>
        <v>0</v>
      </c>
      <c r="O75" s="9">
        <f>IF(A75="","",IFERROR(VLOOKUP(A75,'مدخلات الشهر'!$A$2:$K$501,10,FALSE),0))</f>
        <v>0</v>
      </c>
      <c r="P75" s="9">
        <f>IF(A75="","",SUM(K75:L75,M75:O75))</f>
        <v>0</v>
      </c>
      <c r="Q75" s="9">
        <f>IF(A75="","",E75+F75+G75+H75-P75)</f>
        <v>0</v>
      </c>
      <c r="R75" s="9">
        <f>IF(A75="","",J75*'إعدادات'!$B$5)</f>
        <v>0</v>
      </c>
      <c r="S75" s="9">
        <f>IF(A75="","",Q75+R75)</f>
        <v>0</v>
      </c>
    </row>
    <row r="76" spans="1:19" ht="20" customHeight="1">
      <c r="A76" s="5">
        <f>IF('بيانات العاملين'!A76="","",'بيانات العاملين'!A76)</f>
        <v>0</v>
      </c>
      <c r="B76" s="5">
        <f>IF(A76="","",IFERROR(VLOOKUP(A76,'بيانات العاملين'!$A$2:$J$501,2,FALSE),""))</f>
        <v>0</v>
      </c>
      <c r="C76" s="5">
        <f>IF(A76="","",IFERROR(VLOOKUP(A76,'بيانات العاملين'!$A$2:$J$501,4,FALSE),""))</f>
        <v>0</v>
      </c>
      <c r="D76" s="9">
        <f>IF(A76="","",IFERROR(VLOOKUP(A76,'بيانات العاملين'!$A$2:$J$501,8,FALSE),0))</f>
        <v>0</v>
      </c>
      <c r="E76" s="9">
        <f>IF(A76="","",MAX(0,D76*IFERROR(VLOOKUP(A76,'مدخلات الشهر'!$A$2:$K$501,3,FALSE),0)/(IFERROR(VLOOKUP(A76,'مدخلات الشهر'!$A$2:$K$501,3,FALSE),0)+IFERROR(VLOOKUP(A76,'مدخلات الشهر'!$A$2:$K$501,4,FALSE),0),1)))</f>
        <v>0</v>
      </c>
      <c r="F76" s="9">
        <f>IF(A76="","",IFERROR(VLOOKUP(A76,'مدخلات الشهر'!$A$2:$K$501,5,FALSE),0))</f>
        <v>0</v>
      </c>
      <c r="G76" s="9">
        <f>IF(A76="","",IFERROR(VLOOKUP(A76,'مدخلات الشهر'!$A$2:$K$501,6,FALSE),0))</f>
        <v>0</v>
      </c>
      <c r="H76" s="9">
        <f>IF(A76="","",IFERROR(VLOOKUP(A76,'مدخلات الشهر'!$A$2:$K$501,7,FALSE),0))</f>
        <v>0</v>
      </c>
      <c r="I76" s="9">
        <f>IF(A76="","",E76+F76+G76)</f>
        <v>0</v>
      </c>
      <c r="J76" s="9">
        <f>IF(A76="","",IFERROR(VLOOKUP(A76,'بيانات العاملين'!$A$2:$J$501,9,FALSE),0))</f>
        <v>0</v>
      </c>
      <c r="K76" s="9">
        <f>IF(A76="","",J76*'إعدادات'!$B$4)</f>
        <v>0</v>
      </c>
      <c r="L76" s="9">
        <f>IF(A76="","",SUM(MAX(0,MIN(MAX(0,(I76-K76)*'إعدادات'!$B$9-'إعدادات'!$B$8),'إعدادات'!$C$13)-'إعدادات'!$B$13)*'إعدادات'!$D$13,MAX(0,MIN(MAX(0,(I76-K76)*'إعدادات'!$B$9-'إعدادات'!$B$8),'إعدادات'!$C$14)-'إعدادات'!$B$14)*'إعدادات'!$D$14,MAX(0,MIN(MAX(0,(I76-K76)*'إعدادات'!$B$9-'إعدادات'!$B$8),'إعدادات'!$C$15)-'إعدادات'!$B$15)*'إعدادات'!$D$15,MAX(0,MIN(MAX(0,(I76-K76)*'إعدادات'!$B$9-'إعدادات'!$B$8),'إعدادات'!$C$16)-'إعدادات'!$B$16)*'إعدادات'!$D$16,MAX(0,MIN(MAX(0,(I76-K76)*'إعدادات'!$B$9-'إعدادات'!$B$8),'إعدادات'!$C$17)-'إعدادات'!$B$17)*'إعدادات'!$D$17,MAX(0,MIN(MAX(0,(I76-K76)*'إعدادات'!$B$9-'إعدادات'!$B$8),'إعدادات'!$C$18)-'إعدادات'!$B$18)*'إعدادات'!$D$18)/'إعدادات'!$B$9)</f>
        <v>0</v>
      </c>
      <c r="M76" s="9">
        <f>IF(A76="","",IFERROR(VLOOKUP(A76,'مدخلات الشهر'!$A$2:$K$501,8,FALSE),0))</f>
        <v>0</v>
      </c>
      <c r="N76" s="9">
        <f>IF(A76="","",IFERROR(VLOOKUP(A76,'مدخلات الشهر'!$A$2:$K$501,9,FALSE),0))</f>
        <v>0</v>
      </c>
      <c r="O76" s="9">
        <f>IF(A76="","",IFERROR(VLOOKUP(A76,'مدخلات الشهر'!$A$2:$K$501,10,FALSE),0))</f>
        <v>0</v>
      </c>
      <c r="P76" s="9">
        <f>IF(A76="","",SUM(K76:L76,M76:O76))</f>
        <v>0</v>
      </c>
      <c r="Q76" s="9">
        <f>IF(A76="","",E76+F76+G76+H76-P76)</f>
        <v>0</v>
      </c>
      <c r="R76" s="9">
        <f>IF(A76="","",J76*'إعدادات'!$B$5)</f>
        <v>0</v>
      </c>
      <c r="S76" s="9">
        <f>IF(A76="","",Q76+R76)</f>
        <v>0</v>
      </c>
    </row>
    <row r="77" spans="1:19" ht="20" customHeight="1">
      <c r="A77" s="5">
        <f>IF('بيانات العاملين'!A77="","",'بيانات العاملين'!A77)</f>
        <v>0</v>
      </c>
      <c r="B77" s="5">
        <f>IF(A77="","",IFERROR(VLOOKUP(A77,'بيانات العاملين'!$A$2:$J$501,2,FALSE),""))</f>
        <v>0</v>
      </c>
      <c r="C77" s="5">
        <f>IF(A77="","",IFERROR(VLOOKUP(A77,'بيانات العاملين'!$A$2:$J$501,4,FALSE),""))</f>
        <v>0</v>
      </c>
      <c r="D77" s="9">
        <f>IF(A77="","",IFERROR(VLOOKUP(A77,'بيانات العاملين'!$A$2:$J$501,8,FALSE),0))</f>
        <v>0</v>
      </c>
      <c r="E77" s="9">
        <f>IF(A77="","",MAX(0,D77*IFERROR(VLOOKUP(A77,'مدخلات الشهر'!$A$2:$K$501,3,FALSE),0)/(IFERROR(VLOOKUP(A77,'مدخلات الشهر'!$A$2:$K$501,3,FALSE),0)+IFERROR(VLOOKUP(A77,'مدخلات الشهر'!$A$2:$K$501,4,FALSE),0),1)))</f>
        <v>0</v>
      </c>
      <c r="F77" s="9">
        <f>IF(A77="","",IFERROR(VLOOKUP(A77,'مدخلات الشهر'!$A$2:$K$501,5,FALSE),0))</f>
        <v>0</v>
      </c>
      <c r="G77" s="9">
        <f>IF(A77="","",IFERROR(VLOOKUP(A77,'مدخلات الشهر'!$A$2:$K$501,6,FALSE),0))</f>
        <v>0</v>
      </c>
      <c r="H77" s="9">
        <f>IF(A77="","",IFERROR(VLOOKUP(A77,'مدخلات الشهر'!$A$2:$K$501,7,FALSE),0))</f>
        <v>0</v>
      </c>
      <c r="I77" s="9">
        <f>IF(A77="","",E77+F77+G77)</f>
        <v>0</v>
      </c>
      <c r="J77" s="9">
        <f>IF(A77="","",IFERROR(VLOOKUP(A77,'بيانات العاملين'!$A$2:$J$501,9,FALSE),0))</f>
        <v>0</v>
      </c>
      <c r="K77" s="9">
        <f>IF(A77="","",J77*'إعدادات'!$B$4)</f>
        <v>0</v>
      </c>
      <c r="L77" s="9">
        <f>IF(A77="","",SUM(MAX(0,MIN(MAX(0,(I77-K77)*'إعدادات'!$B$9-'إعدادات'!$B$8),'إعدادات'!$C$13)-'إعدادات'!$B$13)*'إعدادات'!$D$13,MAX(0,MIN(MAX(0,(I77-K77)*'إعدادات'!$B$9-'إعدادات'!$B$8),'إعدادات'!$C$14)-'إعدادات'!$B$14)*'إعدادات'!$D$14,MAX(0,MIN(MAX(0,(I77-K77)*'إعدادات'!$B$9-'إعدادات'!$B$8),'إعدادات'!$C$15)-'إعدادات'!$B$15)*'إعدادات'!$D$15,MAX(0,MIN(MAX(0,(I77-K77)*'إعدادات'!$B$9-'إعدادات'!$B$8),'إعدادات'!$C$16)-'إعدادات'!$B$16)*'إعدادات'!$D$16,MAX(0,MIN(MAX(0,(I77-K77)*'إعدادات'!$B$9-'إعدادات'!$B$8),'إعدادات'!$C$17)-'إعدادات'!$B$17)*'إعدادات'!$D$17,MAX(0,MIN(MAX(0,(I77-K77)*'إعدادات'!$B$9-'إعدادات'!$B$8),'إعدادات'!$C$18)-'إعدادات'!$B$18)*'إعدادات'!$D$18)/'إعدادات'!$B$9)</f>
        <v>0</v>
      </c>
      <c r="M77" s="9">
        <f>IF(A77="","",IFERROR(VLOOKUP(A77,'مدخلات الشهر'!$A$2:$K$501,8,FALSE),0))</f>
        <v>0</v>
      </c>
      <c r="N77" s="9">
        <f>IF(A77="","",IFERROR(VLOOKUP(A77,'مدخلات الشهر'!$A$2:$K$501,9,FALSE),0))</f>
        <v>0</v>
      </c>
      <c r="O77" s="9">
        <f>IF(A77="","",IFERROR(VLOOKUP(A77,'مدخلات الشهر'!$A$2:$K$501,10,FALSE),0))</f>
        <v>0</v>
      </c>
      <c r="P77" s="9">
        <f>IF(A77="","",SUM(K77:L77,M77:O77))</f>
        <v>0</v>
      </c>
      <c r="Q77" s="9">
        <f>IF(A77="","",E77+F77+G77+H77-P77)</f>
        <v>0</v>
      </c>
      <c r="R77" s="9">
        <f>IF(A77="","",J77*'إعدادات'!$B$5)</f>
        <v>0</v>
      </c>
      <c r="S77" s="9">
        <f>IF(A77="","",Q77+R77)</f>
        <v>0</v>
      </c>
    </row>
    <row r="78" spans="1:19" ht="20" customHeight="1">
      <c r="A78" s="5">
        <f>IF('بيانات العاملين'!A78="","",'بيانات العاملين'!A78)</f>
        <v>0</v>
      </c>
      <c r="B78" s="5">
        <f>IF(A78="","",IFERROR(VLOOKUP(A78,'بيانات العاملين'!$A$2:$J$501,2,FALSE),""))</f>
        <v>0</v>
      </c>
      <c r="C78" s="5">
        <f>IF(A78="","",IFERROR(VLOOKUP(A78,'بيانات العاملين'!$A$2:$J$501,4,FALSE),""))</f>
        <v>0</v>
      </c>
      <c r="D78" s="9">
        <f>IF(A78="","",IFERROR(VLOOKUP(A78,'بيانات العاملين'!$A$2:$J$501,8,FALSE),0))</f>
        <v>0</v>
      </c>
      <c r="E78" s="9">
        <f>IF(A78="","",MAX(0,D78*IFERROR(VLOOKUP(A78,'مدخلات الشهر'!$A$2:$K$501,3,FALSE),0)/(IFERROR(VLOOKUP(A78,'مدخلات الشهر'!$A$2:$K$501,3,FALSE),0)+IFERROR(VLOOKUP(A78,'مدخلات الشهر'!$A$2:$K$501,4,FALSE),0),1)))</f>
        <v>0</v>
      </c>
      <c r="F78" s="9">
        <f>IF(A78="","",IFERROR(VLOOKUP(A78,'مدخلات الشهر'!$A$2:$K$501,5,FALSE),0))</f>
        <v>0</v>
      </c>
      <c r="G78" s="9">
        <f>IF(A78="","",IFERROR(VLOOKUP(A78,'مدخلات الشهر'!$A$2:$K$501,6,FALSE),0))</f>
        <v>0</v>
      </c>
      <c r="H78" s="9">
        <f>IF(A78="","",IFERROR(VLOOKUP(A78,'مدخلات الشهر'!$A$2:$K$501,7,FALSE),0))</f>
        <v>0</v>
      </c>
      <c r="I78" s="9">
        <f>IF(A78="","",E78+F78+G78)</f>
        <v>0</v>
      </c>
      <c r="J78" s="9">
        <f>IF(A78="","",IFERROR(VLOOKUP(A78,'بيانات العاملين'!$A$2:$J$501,9,FALSE),0))</f>
        <v>0</v>
      </c>
      <c r="K78" s="9">
        <f>IF(A78="","",J78*'إعدادات'!$B$4)</f>
        <v>0</v>
      </c>
      <c r="L78" s="9">
        <f>IF(A78="","",SUM(MAX(0,MIN(MAX(0,(I78-K78)*'إعدادات'!$B$9-'إعدادات'!$B$8),'إعدادات'!$C$13)-'إعدادات'!$B$13)*'إعدادات'!$D$13,MAX(0,MIN(MAX(0,(I78-K78)*'إعدادات'!$B$9-'إعدادات'!$B$8),'إعدادات'!$C$14)-'إعدادات'!$B$14)*'إعدادات'!$D$14,MAX(0,MIN(MAX(0,(I78-K78)*'إعدادات'!$B$9-'إعدادات'!$B$8),'إعدادات'!$C$15)-'إعدادات'!$B$15)*'إعدادات'!$D$15,MAX(0,MIN(MAX(0,(I78-K78)*'إعدادات'!$B$9-'إعدادات'!$B$8),'إعدادات'!$C$16)-'إعدادات'!$B$16)*'إعدادات'!$D$16,MAX(0,MIN(MAX(0,(I78-K78)*'إعدادات'!$B$9-'إعدادات'!$B$8),'إعدادات'!$C$17)-'إعدادات'!$B$17)*'إعدادات'!$D$17,MAX(0,MIN(MAX(0,(I78-K78)*'إعدادات'!$B$9-'إعدادات'!$B$8),'إعدادات'!$C$18)-'إعدادات'!$B$18)*'إعدادات'!$D$18)/'إعدادات'!$B$9)</f>
        <v>0</v>
      </c>
      <c r="M78" s="9">
        <f>IF(A78="","",IFERROR(VLOOKUP(A78,'مدخلات الشهر'!$A$2:$K$501,8,FALSE),0))</f>
        <v>0</v>
      </c>
      <c r="N78" s="9">
        <f>IF(A78="","",IFERROR(VLOOKUP(A78,'مدخلات الشهر'!$A$2:$K$501,9,FALSE),0))</f>
        <v>0</v>
      </c>
      <c r="O78" s="9">
        <f>IF(A78="","",IFERROR(VLOOKUP(A78,'مدخلات الشهر'!$A$2:$K$501,10,FALSE),0))</f>
        <v>0</v>
      </c>
      <c r="P78" s="9">
        <f>IF(A78="","",SUM(K78:L78,M78:O78))</f>
        <v>0</v>
      </c>
      <c r="Q78" s="9">
        <f>IF(A78="","",E78+F78+G78+H78-P78)</f>
        <v>0</v>
      </c>
      <c r="R78" s="9">
        <f>IF(A78="","",J78*'إعدادات'!$B$5)</f>
        <v>0</v>
      </c>
      <c r="S78" s="9">
        <f>IF(A78="","",Q78+R78)</f>
        <v>0</v>
      </c>
    </row>
    <row r="79" spans="1:19" ht="20" customHeight="1">
      <c r="A79" s="5">
        <f>IF('بيانات العاملين'!A79="","",'بيانات العاملين'!A79)</f>
        <v>0</v>
      </c>
      <c r="B79" s="5">
        <f>IF(A79="","",IFERROR(VLOOKUP(A79,'بيانات العاملين'!$A$2:$J$501,2,FALSE),""))</f>
        <v>0</v>
      </c>
      <c r="C79" s="5">
        <f>IF(A79="","",IFERROR(VLOOKUP(A79,'بيانات العاملين'!$A$2:$J$501,4,FALSE),""))</f>
        <v>0</v>
      </c>
      <c r="D79" s="9">
        <f>IF(A79="","",IFERROR(VLOOKUP(A79,'بيانات العاملين'!$A$2:$J$501,8,FALSE),0))</f>
        <v>0</v>
      </c>
      <c r="E79" s="9">
        <f>IF(A79="","",MAX(0,D79*IFERROR(VLOOKUP(A79,'مدخلات الشهر'!$A$2:$K$501,3,FALSE),0)/(IFERROR(VLOOKUP(A79,'مدخلات الشهر'!$A$2:$K$501,3,FALSE),0)+IFERROR(VLOOKUP(A79,'مدخلات الشهر'!$A$2:$K$501,4,FALSE),0),1)))</f>
        <v>0</v>
      </c>
      <c r="F79" s="9">
        <f>IF(A79="","",IFERROR(VLOOKUP(A79,'مدخلات الشهر'!$A$2:$K$501,5,FALSE),0))</f>
        <v>0</v>
      </c>
      <c r="G79" s="9">
        <f>IF(A79="","",IFERROR(VLOOKUP(A79,'مدخلات الشهر'!$A$2:$K$501,6,FALSE),0))</f>
        <v>0</v>
      </c>
      <c r="H79" s="9">
        <f>IF(A79="","",IFERROR(VLOOKUP(A79,'مدخلات الشهر'!$A$2:$K$501,7,FALSE),0))</f>
        <v>0</v>
      </c>
      <c r="I79" s="9">
        <f>IF(A79="","",E79+F79+G79)</f>
        <v>0</v>
      </c>
      <c r="J79" s="9">
        <f>IF(A79="","",IFERROR(VLOOKUP(A79,'بيانات العاملين'!$A$2:$J$501,9,FALSE),0))</f>
        <v>0</v>
      </c>
      <c r="K79" s="9">
        <f>IF(A79="","",J79*'إعدادات'!$B$4)</f>
        <v>0</v>
      </c>
      <c r="L79" s="9">
        <f>IF(A79="","",SUM(MAX(0,MIN(MAX(0,(I79-K79)*'إعدادات'!$B$9-'إعدادات'!$B$8),'إعدادات'!$C$13)-'إعدادات'!$B$13)*'إعدادات'!$D$13,MAX(0,MIN(MAX(0,(I79-K79)*'إعدادات'!$B$9-'إعدادات'!$B$8),'إعدادات'!$C$14)-'إعدادات'!$B$14)*'إعدادات'!$D$14,MAX(0,MIN(MAX(0,(I79-K79)*'إعدادات'!$B$9-'إعدادات'!$B$8),'إعدادات'!$C$15)-'إعدادات'!$B$15)*'إعدادات'!$D$15,MAX(0,MIN(MAX(0,(I79-K79)*'إعدادات'!$B$9-'إعدادات'!$B$8),'إعدادات'!$C$16)-'إعدادات'!$B$16)*'إعدادات'!$D$16,MAX(0,MIN(MAX(0,(I79-K79)*'إعدادات'!$B$9-'إعدادات'!$B$8),'إعدادات'!$C$17)-'إعدادات'!$B$17)*'إعدادات'!$D$17,MAX(0,MIN(MAX(0,(I79-K79)*'إعدادات'!$B$9-'إعدادات'!$B$8),'إعدادات'!$C$18)-'إعدادات'!$B$18)*'إعدادات'!$D$18)/'إعدادات'!$B$9)</f>
        <v>0</v>
      </c>
      <c r="M79" s="9">
        <f>IF(A79="","",IFERROR(VLOOKUP(A79,'مدخلات الشهر'!$A$2:$K$501,8,FALSE),0))</f>
        <v>0</v>
      </c>
      <c r="N79" s="9">
        <f>IF(A79="","",IFERROR(VLOOKUP(A79,'مدخلات الشهر'!$A$2:$K$501,9,FALSE),0))</f>
        <v>0</v>
      </c>
      <c r="O79" s="9">
        <f>IF(A79="","",IFERROR(VLOOKUP(A79,'مدخلات الشهر'!$A$2:$K$501,10,FALSE),0))</f>
        <v>0</v>
      </c>
      <c r="P79" s="9">
        <f>IF(A79="","",SUM(K79:L79,M79:O79))</f>
        <v>0</v>
      </c>
      <c r="Q79" s="9">
        <f>IF(A79="","",E79+F79+G79+H79-P79)</f>
        <v>0</v>
      </c>
      <c r="R79" s="9">
        <f>IF(A79="","",J79*'إعدادات'!$B$5)</f>
        <v>0</v>
      </c>
      <c r="S79" s="9">
        <f>IF(A79="","",Q79+R79)</f>
        <v>0</v>
      </c>
    </row>
    <row r="80" spans="1:19" ht="20" customHeight="1">
      <c r="A80" s="5">
        <f>IF('بيانات العاملين'!A80="","",'بيانات العاملين'!A80)</f>
        <v>0</v>
      </c>
      <c r="B80" s="5">
        <f>IF(A80="","",IFERROR(VLOOKUP(A80,'بيانات العاملين'!$A$2:$J$501,2,FALSE),""))</f>
        <v>0</v>
      </c>
      <c r="C80" s="5">
        <f>IF(A80="","",IFERROR(VLOOKUP(A80,'بيانات العاملين'!$A$2:$J$501,4,FALSE),""))</f>
        <v>0</v>
      </c>
      <c r="D80" s="9">
        <f>IF(A80="","",IFERROR(VLOOKUP(A80,'بيانات العاملين'!$A$2:$J$501,8,FALSE),0))</f>
        <v>0</v>
      </c>
      <c r="E80" s="9">
        <f>IF(A80="","",MAX(0,D80*IFERROR(VLOOKUP(A80,'مدخلات الشهر'!$A$2:$K$501,3,FALSE),0)/(IFERROR(VLOOKUP(A80,'مدخلات الشهر'!$A$2:$K$501,3,FALSE),0)+IFERROR(VLOOKUP(A80,'مدخلات الشهر'!$A$2:$K$501,4,FALSE),0),1)))</f>
        <v>0</v>
      </c>
      <c r="F80" s="9">
        <f>IF(A80="","",IFERROR(VLOOKUP(A80,'مدخلات الشهر'!$A$2:$K$501,5,FALSE),0))</f>
        <v>0</v>
      </c>
      <c r="G80" s="9">
        <f>IF(A80="","",IFERROR(VLOOKUP(A80,'مدخلات الشهر'!$A$2:$K$501,6,FALSE),0))</f>
        <v>0</v>
      </c>
      <c r="H80" s="9">
        <f>IF(A80="","",IFERROR(VLOOKUP(A80,'مدخلات الشهر'!$A$2:$K$501,7,FALSE),0))</f>
        <v>0</v>
      </c>
      <c r="I80" s="9">
        <f>IF(A80="","",E80+F80+G80)</f>
        <v>0</v>
      </c>
      <c r="J80" s="9">
        <f>IF(A80="","",IFERROR(VLOOKUP(A80,'بيانات العاملين'!$A$2:$J$501,9,FALSE),0))</f>
        <v>0</v>
      </c>
      <c r="K80" s="9">
        <f>IF(A80="","",J80*'إعدادات'!$B$4)</f>
        <v>0</v>
      </c>
      <c r="L80" s="9">
        <f>IF(A80="","",SUM(MAX(0,MIN(MAX(0,(I80-K80)*'إعدادات'!$B$9-'إعدادات'!$B$8),'إعدادات'!$C$13)-'إعدادات'!$B$13)*'إعدادات'!$D$13,MAX(0,MIN(MAX(0,(I80-K80)*'إعدادات'!$B$9-'إعدادات'!$B$8),'إعدادات'!$C$14)-'إعدادات'!$B$14)*'إعدادات'!$D$14,MAX(0,MIN(MAX(0,(I80-K80)*'إعدادات'!$B$9-'إعدادات'!$B$8),'إعدادات'!$C$15)-'إعدادات'!$B$15)*'إعدادات'!$D$15,MAX(0,MIN(MAX(0,(I80-K80)*'إعدادات'!$B$9-'إعدادات'!$B$8),'إعدادات'!$C$16)-'إعدادات'!$B$16)*'إعدادات'!$D$16,MAX(0,MIN(MAX(0,(I80-K80)*'إعدادات'!$B$9-'إعدادات'!$B$8),'إعدادات'!$C$17)-'إعدادات'!$B$17)*'إعدادات'!$D$17,MAX(0,MIN(MAX(0,(I80-K80)*'إعدادات'!$B$9-'إعدادات'!$B$8),'إعدادات'!$C$18)-'إعدادات'!$B$18)*'إعدادات'!$D$18)/'إعدادات'!$B$9)</f>
        <v>0</v>
      </c>
      <c r="M80" s="9">
        <f>IF(A80="","",IFERROR(VLOOKUP(A80,'مدخلات الشهر'!$A$2:$K$501,8,FALSE),0))</f>
        <v>0</v>
      </c>
      <c r="N80" s="9">
        <f>IF(A80="","",IFERROR(VLOOKUP(A80,'مدخلات الشهر'!$A$2:$K$501,9,FALSE),0))</f>
        <v>0</v>
      </c>
      <c r="O80" s="9">
        <f>IF(A80="","",IFERROR(VLOOKUP(A80,'مدخلات الشهر'!$A$2:$K$501,10,FALSE),0))</f>
        <v>0</v>
      </c>
      <c r="P80" s="9">
        <f>IF(A80="","",SUM(K80:L80,M80:O80))</f>
        <v>0</v>
      </c>
      <c r="Q80" s="9">
        <f>IF(A80="","",E80+F80+G80+H80-P80)</f>
        <v>0</v>
      </c>
      <c r="R80" s="9">
        <f>IF(A80="","",J80*'إعدادات'!$B$5)</f>
        <v>0</v>
      </c>
      <c r="S80" s="9">
        <f>IF(A80="","",Q80+R80)</f>
        <v>0</v>
      </c>
    </row>
    <row r="81" spans="1:19" ht="20" customHeight="1">
      <c r="A81" s="5">
        <f>IF('بيانات العاملين'!A81="","",'بيانات العاملين'!A81)</f>
        <v>0</v>
      </c>
      <c r="B81" s="5">
        <f>IF(A81="","",IFERROR(VLOOKUP(A81,'بيانات العاملين'!$A$2:$J$501,2,FALSE),""))</f>
        <v>0</v>
      </c>
      <c r="C81" s="5">
        <f>IF(A81="","",IFERROR(VLOOKUP(A81,'بيانات العاملين'!$A$2:$J$501,4,FALSE),""))</f>
        <v>0</v>
      </c>
      <c r="D81" s="9">
        <f>IF(A81="","",IFERROR(VLOOKUP(A81,'بيانات العاملين'!$A$2:$J$501,8,FALSE),0))</f>
        <v>0</v>
      </c>
      <c r="E81" s="9">
        <f>IF(A81="","",MAX(0,D81*IFERROR(VLOOKUP(A81,'مدخلات الشهر'!$A$2:$K$501,3,FALSE),0)/(IFERROR(VLOOKUP(A81,'مدخلات الشهر'!$A$2:$K$501,3,FALSE),0)+IFERROR(VLOOKUP(A81,'مدخلات الشهر'!$A$2:$K$501,4,FALSE),0),1)))</f>
        <v>0</v>
      </c>
      <c r="F81" s="9">
        <f>IF(A81="","",IFERROR(VLOOKUP(A81,'مدخلات الشهر'!$A$2:$K$501,5,FALSE),0))</f>
        <v>0</v>
      </c>
      <c r="G81" s="9">
        <f>IF(A81="","",IFERROR(VLOOKUP(A81,'مدخلات الشهر'!$A$2:$K$501,6,FALSE),0))</f>
        <v>0</v>
      </c>
      <c r="H81" s="9">
        <f>IF(A81="","",IFERROR(VLOOKUP(A81,'مدخلات الشهر'!$A$2:$K$501,7,FALSE),0))</f>
        <v>0</v>
      </c>
      <c r="I81" s="9">
        <f>IF(A81="","",E81+F81+G81)</f>
        <v>0</v>
      </c>
      <c r="J81" s="9">
        <f>IF(A81="","",IFERROR(VLOOKUP(A81,'بيانات العاملين'!$A$2:$J$501,9,FALSE),0))</f>
        <v>0</v>
      </c>
      <c r="K81" s="9">
        <f>IF(A81="","",J81*'إعدادات'!$B$4)</f>
        <v>0</v>
      </c>
      <c r="L81" s="9">
        <f>IF(A81="","",SUM(MAX(0,MIN(MAX(0,(I81-K81)*'إعدادات'!$B$9-'إعدادات'!$B$8),'إعدادات'!$C$13)-'إعدادات'!$B$13)*'إعدادات'!$D$13,MAX(0,MIN(MAX(0,(I81-K81)*'إعدادات'!$B$9-'إعدادات'!$B$8),'إعدادات'!$C$14)-'إعدادات'!$B$14)*'إعدادات'!$D$14,MAX(0,MIN(MAX(0,(I81-K81)*'إعدادات'!$B$9-'إعدادات'!$B$8),'إعدادات'!$C$15)-'إعدادات'!$B$15)*'إعدادات'!$D$15,MAX(0,MIN(MAX(0,(I81-K81)*'إعدادات'!$B$9-'إعدادات'!$B$8),'إعدادات'!$C$16)-'إعدادات'!$B$16)*'إعدادات'!$D$16,MAX(0,MIN(MAX(0,(I81-K81)*'إعدادات'!$B$9-'إعدادات'!$B$8),'إعدادات'!$C$17)-'إعدادات'!$B$17)*'إعدادات'!$D$17,MAX(0,MIN(MAX(0,(I81-K81)*'إعدادات'!$B$9-'إعدادات'!$B$8),'إعدادات'!$C$18)-'إعدادات'!$B$18)*'إعدادات'!$D$18)/'إعدادات'!$B$9)</f>
        <v>0</v>
      </c>
      <c r="M81" s="9">
        <f>IF(A81="","",IFERROR(VLOOKUP(A81,'مدخلات الشهر'!$A$2:$K$501,8,FALSE),0))</f>
        <v>0</v>
      </c>
      <c r="N81" s="9">
        <f>IF(A81="","",IFERROR(VLOOKUP(A81,'مدخلات الشهر'!$A$2:$K$501,9,FALSE),0))</f>
        <v>0</v>
      </c>
      <c r="O81" s="9">
        <f>IF(A81="","",IFERROR(VLOOKUP(A81,'مدخلات الشهر'!$A$2:$K$501,10,FALSE),0))</f>
        <v>0</v>
      </c>
      <c r="P81" s="9">
        <f>IF(A81="","",SUM(K81:L81,M81:O81))</f>
        <v>0</v>
      </c>
      <c r="Q81" s="9">
        <f>IF(A81="","",E81+F81+G81+H81-P81)</f>
        <v>0</v>
      </c>
      <c r="R81" s="9">
        <f>IF(A81="","",J81*'إعدادات'!$B$5)</f>
        <v>0</v>
      </c>
      <c r="S81" s="9">
        <f>IF(A81="","",Q81+R81)</f>
        <v>0</v>
      </c>
    </row>
    <row r="82" spans="1:19" ht="20" customHeight="1">
      <c r="A82" s="5">
        <f>IF('بيانات العاملين'!A82="","",'بيانات العاملين'!A82)</f>
        <v>0</v>
      </c>
      <c r="B82" s="5">
        <f>IF(A82="","",IFERROR(VLOOKUP(A82,'بيانات العاملين'!$A$2:$J$501,2,FALSE),""))</f>
        <v>0</v>
      </c>
      <c r="C82" s="5">
        <f>IF(A82="","",IFERROR(VLOOKUP(A82,'بيانات العاملين'!$A$2:$J$501,4,FALSE),""))</f>
        <v>0</v>
      </c>
      <c r="D82" s="9">
        <f>IF(A82="","",IFERROR(VLOOKUP(A82,'بيانات العاملين'!$A$2:$J$501,8,FALSE),0))</f>
        <v>0</v>
      </c>
      <c r="E82" s="9">
        <f>IF(A82="","",MAX(0,D82*IFERROR(VLOOKUP(A82,'مدخلات الشهر'!$A$2:$K$501,3,FALSE),0)/(IFERROR(VLOOKUP(A82,'مدخلات الشهر'!$A$2:$K$501,3,FALSE),0)+IFERROR(VLOOKUP(A82,'مدخلات الشهر'!$A$2:$K$501,4,FALSE),0),1)))</f>
        <v>0</v>
      </c>
      <c r="F82" s="9">
        <f>IF(A82="","",IFERROR(VLOOKUP(A82,'مدخلات الشهر'!$A$2:$K$501,5,FALSE),0))</f>
        <v>0</v>
      </c>
      <c r="G82" s="9">
        <f>IF(A82="","",IFERROR(VLOOKUP(A82,'مدخلات الشهر'!$A$2:$K$501,6,FALSE),0))</f>
        <v>0</v>
      </c>
      <c r="H82" s="9">
        <f>IF(A82="","",IFERROR(VLOOKUP(A82,'مدخلات الشهر'!$A$2:$K$501,7,FALSE),0))</f>
        <v>0</v>
      </c>
      <c r="I82" s="9">
        <f>IF(A82="","",E82+F82+G82)</f>
        <v>0</v>
      </c>
      <c r="J82" s="9">
        <f>IF(A82="","",IFERROR(VLOOKUP(A82,'بيانات العاملين'!$A$2:$J$501,9,FALSE),0))</f>
        <v>0</v>
      </c>
      <c r="K82" s="9">
        <f>IF(A82="","",J82*'إعدادات'!$B$4)</f>
        <v>0</v>
      </c>
      <c r="L82" s="9">
        <f>IF(A82="","",SUM(MAX(0,MIN(MAX(0,(I82-K82)*'إعدادات'!$B$9-'إعدادات'!$B$8),'إعدادات'!$C$13)-'إعدادات'!$B$13)*'إعدادات'!$D$13,MAX(0,MIN(MAX(0,(I82-K82)*'إعدادات'!$B$9-'إعدادات'!$B$8),'إعدادات'!$C$14)-'إعدادات'!$B$14)*'إعدادات'!$D$14,MAX(0,MIN(MAX(0,(I82-K82)*'إعدادات'!$B$9-'إعدادات'!$B$8),'إعدادات'!$C$15)-'إعدادات'!$B$15)*'إعدادات'!$D$15,MAX(0,MIN(MAX(0,(I82-K82)*'إعدادات'!$B$9-'إعدادات'!$B$8),'إعدادات'!$C$16)-'إعدادات'!$B$16)*'إعدادات'!$D$16,MAX(0,MIN(MAX(0,(I82-K82)*'إعدادات'!$B$9-'إعدادات'!$B$8),'إعدادات'!$C$17)-'إعدادات'!$B$17)*'إعدادات'!$D$17,MAX(0,MIN(MAX(0,(I82-K82)*'إعدادات'!$B$9-'إعدادات'!$B$8),'إعدادات'!$C$18)-'إعدادات'!$B$18)*'إعدادات'!$D$18)/'إعدادات'!$B$9)</f>
        <v>0</v>
      </c>
      <c r="M82" s="9">
        <f>IF(A82="","",IFERROR(VLOOKUP(A82,'مدخلات الشهر'!$A$2:$K$501,8,FALSE),0))</f>
        <v>0</v>
      </c>
      <c r="N82" s="9">
        <f>IF(A82="","",IFERROR(VLOOKUP(A82,'مدخلات الشهر'!$A$2:$K$501,9,FALSE),0))</f>
        <v>0</v>
      </c>
      <c r="O82" s="9">
        <f>IF(A82="","",IFERROR(VLOOKUP(A82,'مدخلات الشهر'!$A$2:$K$501,10,FALSE),0))</f>
        <v>0</v>
      </c>
      <c r="P82" s="9">
        <f>IF(A82="","",SUM(K82:L82,M82:O82))</f>
        <v>0</v>
      </c>
      <c r="Q82" s="9">
        <f>IF(A82="","",E82+F82+G82+H82-P82)</f>
        <v>0</v>
      </c>
      <c r="R82" s="9">
        <f>IF(A82="","",J82*'إعدادات'!$B$5)</f>
        <v>0</v>
      </c>
      <c r="S82" s="9">
        <f>IF(A82="","",Q82+R82)</f>
        <v>0</v>
      </c>
    </row>
    <row r="83" spans="1:19" ht="20" customHeight="1">
      <c r="A83" s="5">
        <f>IF('بيانات العاملين'!A83="","",'بيانات العاملين'!A83)</f>
        <v>0</v>
      </c>
      <c r="B83" s="5">
        <f>IF(A83="","",IFERROR(VLOOKUP(A83,'بيانات العاملين'!$A$2:$J$501,2,FALSE),""))</f>
        <v>0</v>
      </c>
      <c r="C83" s="5">
        <f>IF(A83="","",IFERROR(VLOOKUP(A83,'بيانات العاملين'!$A$2:$J$501,4,FALSE),""))</f>
        <v>0</v>
      </c>
      <c r="D83" s="9">
        <f>IF(A83="","",IFERROR(VLOOKUP(A83,'بيانات العاملين'!$A$2:$J$501,8,FALSE),0))</f>
        <v>0</v>
      </c>
      <c r="E83" s="9">
        <f>IF(A83="","",MAX(0,D83*IFERROR(VLOOKUP(A83,'مدخلات الشهر'!$A$2:$K$501,3,FALSE),0)/(IFERROR(VLOOKUP(A83,'مدخلات الشهر'!$A$2:$K$501,3,FALSE),0)+IFERROR(VLOOKUP(A83,'مدخلات الشهر'!$A$2:$K$501,4,FALSE),0),1)))</f>
        <v>0</v>
      </c>
      <c r="F83" s="9">
        <f>IF(A83="","",IFERROR(VLOOKUP(A83,'مدخلات الشهر'!$A$2:$K$501,5,FALSE),0))</f>
        <v>0</v>
      </c>
      <c r="G83" s="9">
        <f>IF(A83="","",IFERROR(VLOOKUP(A83,'مدخلات الشهر'!$A$2:$K$501,6,FALSE),0))</f>
        <v>0</v>
      </c>
      <c r="H83" s="9">
        <f>IF(A83="","",IFERROR(VLOOKUP(A83,'مدخلات الشهر'!$A$2:$K$501,7,FALSE),0))</f>
        <v>0</v>
      </c>
      <c r="I83" s="9">
        <f>IF(A83="","",E83+F83+G83)</f>
        <v>0</v>
      </c>
      <c r="J83" s="9">
        <f>IF(A83="","",IFERROR(VLOOKUP(A83,'بيانات العاملين'!$A$2:$J$501,9,FALSE),0))</f>
        <v>0</v>
      </c>
      <c r="K83" s="9">
        <f>IF(A83="","",J83*'إعدادات'!$B$4)</f>
        <v>0</v>
      </c>
      <c r="L83" s="9">
        <f>IF(A83="","",SUM(MAX(0,MIN(MAX(0,(I83-K83)*'إعدادات'!$B$9-'إعدادات'!$B$8),'إعدادات'!$C$13)-'إعدادات'!$B$13)*'إعدادات'!$D$13,MAX(0,MIN(MAX(0,(I83-K83)*'إعدادات'!$B$9-'إعدادات'!$B$8),'إعدادات'!$C$14)-'إعدادات'!$B$14)*'إعدادات'!$D$14,MAX(0,MIN(MAX(0,(I83-K83)*'إعدادات'!$B$9-'إعدادات'!$B$8),'إعدادات'!$C$15)-'إعدادات'!$B$15)*'إعدادات'!$D$15,MAX(0,MIN(MAX(0,(I83-K83)*'إعدادات'!$B$9-'إعدادات'!$B$8),'إعدادات'!$C$16)-'إعدادات'!$B$16)*'إعدادات'!$D$16,MAX(0,MIN(MAX(0,(I83-K83)*'إعدادات'!$B$9-'إعدادات'!$B$8),'إعدادات'!$C$17)-'إعدادات'!$B$17)*'إعدادات'!$D$17,MAX(0,MIN(MAX(0,(I83-K83)*'إعدادات'!$B$9-'إعدادات'!$B$8),'إعدادات'!$C$18)-'إعدادات'!$B$18)*'إعدادات'!$D$18)/'إعدادات'!$B$9)</f>
        <v>0</v>
      </c>
      <c r="M83" s="9">
        <f>IF(A83="","",IFERROR(VLOOKUP(A83,'مدخلات الشهر'!$A$2:$K$501,8,FALSE),0))</f>
        <v>0</v>
      </c>
      <c r="N83" s="9">
        <f>IF(A83="","",IFERROR(VLOOKUP(A83,'مدخلات الشهر'!$A$2:$K$501,9,FALSE),0))</f>
        <v>0</v>
      </c>
      <c r="O83" s="9">
        <f>IF(A83="","",IFERROR(VLOOKUP(A83,'مدخلات الشهر'!$A$2:$K$501,10,FALSE),0))</f>
        <v>0</v>
      </c>
      <c r="P83" s="9">
        <f>IF(A83="","",SUM(K83:L83,M83:O83))</f>
        <v>0</v>
      </c>
      <c r="Q83" s="9">
        <f>IF(A83="","",E83+F83+G83+H83-P83)</f>
        <v>0</v>
      </c>
      <c r="R83" s="9">
        <f>IF(A83="","",J83*'إعدادات'!$B$5)</f>
        <v>0</v>
      </c>
      <c r="S83" s="9">
        <f>IF(A83="","",Q83+R83)</f>
        <v>0</v>
      </c>
    </row>
    <row r="84" spans="1:19" ht="20" customHeight="1">
      <c r="A84" s="5">
        <f>IF('بيانات العاملين'!A84="","",'بيانات العاملين'!A84)</f>
        <v>0</v>
      </c>
      <c r="B84" s="5">
        <f>IF(A84="","",IFERROR(VLOOKUP(A84,'بيانات العاملين'!$A$2:$J$501,2,FALSE),""))</f>
        <v>0</v>
      </c>
      <c r="C84" s="5">
        <f>IF(A84="","",IFERROR(VLOOKUP(A84,'بيانات العاملين'!$A$2:$J$501,4,FALSE),""))</f>
        <v>0</v>
      </c>
      <c r="D84" s="9">
        <f>IF(A84="","",IFERROR(VLOOKUP(A84,'بيانات العاملين'!$A$2:$J$501,8,FALSE),0))</f>
        <v>0</v>
      </c>
      <c r="E84" s="9">
        <f>IF(A84="","",MAX(0,D84*IFERROR(VLOOKUP(A84,'مدخلات الشهر'!$A$2:$K$501,3,FALSE),0)/(IFERROR(VLOOKUP(A84,'مدخلات الشهر'!$A$2:$K$501,3,FALSE),0)+IFERROR(VLOOKUP(A84,'مدخلات الشهر'!$A$2:$K$501,4,FALSE),0),1)))</f>
        <v>0</v>
      </c>
      <c r="F84" s="9">
        <f>IF(A84="","",IFERROR(VLOOKUP(A84,'مدخلات الشهر'!$A$2:$K$501,5,FALSE),0))</f>
        <v>0</v>
      </c>
      <c r="G84" s="9">
        <f>IF(A84="","",IFERROR(VLOOKUP(A84,'مدخلات الشهر'!$A$2:$K$501,6,FALSE),0))</f>
        <v>0</v>
      </c>
      <c r="H84" s="9">
        <f>IF(A84="","",IFERROR(VLOOKUP(A84,'مدخلات الشهر'!$A$2:$K$501,7,FALSE),0))</f>
        <v>0</v>
      </c>
      <c r="I84" s="9">
        <f>IF(A84="","",E84+F84+G84)</f>
        <v>0</v>
      </c>
      <c r="J84" s="9">
        <f>IF(A84="","",IFERROR(VLOOKUP(A84,'بيانات العاملين'!$A$2:$J$501,9,FALSE),0))</f>
        <v>0</v>
      </c>
      <c r="K84" s="9">
        <f>IF(A84="","",J84*'إعدادات'!$B$4)</f>
        <v>0</v>
      </c>
      <c r="L84" s="9">
        <f>IF(A84="","",SUM(MAX(0,MIN(MAX(0,(I84-K84)*'إعدادات'!$B$9-'إعدادات'!$B$8),'إعدادات'!$C$13)-'إعدادات'!$B$13)*'إعدادات'!$D$13,MAX(0,MIN(MAX(0,(I84-K84)*'إعدادات'!$B$9-'إعدادات'!$B$8),'إعدادات'!$C$14)-'إعدادات'!$B$14)*'إعدادات'!$D$14,MAX(0,MIN(MAX(0,(I84-K84)*'إعدادات'!$B$9-'إعدادات'!$B$8),'إعدادات'!$C$15)-'إعدادات'!$B$15)*'إعدادات'!$D$15,MAX(0,MIN(MAX(0,(I84-K84)*'إعدادات'!$B$9-'إعدادات'!$B$8),'إعدادات'!$C$16)-'إعدادات'!$B$16)*'إعدادات'!$D$16,MAX(0,MIN(MAX(0,(I84-K84)*'إعدادات'!$B$9-'إعدادات'!$B$8),'إعدادات'!$C$17)-'إعدادات'!$B$17)*'إعدادات'!$D$17,MAX(0,MIN(MAX(0,(I84-K84)*'إعدادات'!$B$9-'إعدادات'!$B$8),'إعدادات'!$C$18)-'إعدادات'!$B$18)*'إعدادات'!$D$18)/'إعدادات'!$B$9)</f>
        <v>0</v>
      </c>
      <c r="M84" s="9">
        <f>IF(A84="","",IFERROR(VLOOKUP(A84,'مدخلات الشهر'!$A$2:$K$501,8,FALSE),0))</f>
        <v>0</v>
      </c>
      <c r="N84" s="9">
        <f>IF(A84="","",IFERROR(VLOOKUP(A84,'مدخلات الشهر'!$A$2:$K$501,9,FALSE),0))</f>
        <v>0</v>
      </c>
      <c r="O84" s="9">
        <f>IF(A84="","",IFERROR(VLOOKUP(A84,'مدخلات الشهر'!$A$2:$K$501,10,FALSE),0))</f>
        <v>0</v>
      </c>
      <c r="P84" s="9">
        <f>IF(A84="","",SUM(K84:L84,M84:O84))</f>
        <v>0</v>
      </c>
      <c r="Q84" s="9">
        <f>IF(A84="","",E84+F84+G84+H84-P84)</f>
        <v>0</v>
      </c>
      <c r="R84" s="9">
        <f>IF(A84="","",J84*'إعدادات'!$B$5)</f>
        <v>0</v>
      </c>
      <c r="S84" s="9">
        <f>IF(A84="","",Q84+R84)</f>
        <v>0</v>
      </c>
    </row>
    <row r="85" spans="1:19" ht="20" customHeight="1">
      <c r="A85" s="5">
        <f>IF('بيانات العاملين'!A85="","",'بيانات العاملين'!A85)</f>
        <v>0</v>
      </c>
      <c r="B85" s="5">
        <f>IF(A85="","",IFERROR(VLOOKUP(A85,'بيانات العاملين'!$A$2:$J$501,2,FALSE),""))</f>
        <v>0</v>
      </c>
      <c r="C85" s="5">
        <f>IF(A85="","",IFERROR(VLOOKUP(A85,'بيانات العاملين'!$A$2:$J$501,4,FALSE),""))</f>
        <v>0</v>
      </c>
      <c r="D85" s="9">
        <f>IF(A85="","",IFERROR(VLOOKUP(A85,'بيانات العاملين'!$A$2:$J$501,8,FALSE),0))</f>
        <v>0</v>
      </c>
      <c r="E85" s="9">
        <f>IF(A85="","",MAX(0,D85*IFERROR(VLOOKUP(A85,'مدخلات الشهر'!$A$2:$K$501,3,FALSE),0)/(IFERROR(VLOOKUP(A85,'مدخلات الشهر'!$A$2:$K$501,3,FALSE),0)+IFERROR(VLOOKUP(A85,'مدخلات الشهر'!$A$2:$K$501,4,FALSE),0),1)))</f>
        <v>0</v>
      </c>
      <c r="F85" s="9">
        <f>IF(A85="","",IFERROR(VLOOKUP(A85,'مدخلات الشهر'!$A$2:$K$501,5,FALSE),0))</f>
        <v>0</v>
      </c>
      <c r="G85" s="9">
        <f>IF(A85="","",IFERROR(VLOOKUP(A85,'مدخلات الشهر'!$A$2:$K$501,6,FALSE),0))</f>
        <v>0</v>
      </c>
      <c r="H85" s="9">
        <f>IF(A85="","",IFERROR(VLOOKUP(A85,'مدخلات الشهر'!$A$2:$K$501,7,FALSE),0))</f>
        <v>0</v>
      </c>
      <c r="I85" s="9">
        <f>IF(A85="","",E85+F85+G85)</f>
        <v>0</v>
      </c>
      <c r="J85" s="9">
        <f>IF(A85="","",IFERROR(VLOOKUP(A85,'بيانات العاملين'!$A$2:$J$501,9,FALSE),0))</f>
        <v>0</v>
      </c>
      <c r="K85" s="9">
        <f>IF(A85="","",J85*'إعدادات'!$B$4)</f>
        <v>0</v>
      </c>
      <c r="L85" s="9">
        <f>IF(A85="","",SUM(MAX(0,MIN(MAX(0,(I85-K85)*'إعدادات'!$B$9-'إعدادات'!$B$8),'إعدادات'!$C$13)-'إعدادات'!$B$13)*'إعدادات'!$D$13,MAX(0,MIN(MAX(0,(I85-K85)*'إعدادات'!$B$9-'إعدادات'!$B$8),'إعدادات'!$C$14)-'إعدادات'!$B$14)*'إعدادات'!$D$14,MAX(0,MIN(MAX(0,(I85-K85)*'إعدادات'!$B$9-'إعدادات'!$B$8),'إعدادات'!$C$15)-'إعدادات'!$B$15)*'إعدادات'!$D$15,MAX(0,MIN(MAX(0,(I85-K85)*'إعدادات'!$B$9-'إعدادات'!$B$8),'إعدادات'!$C$16)-'إعدادات'!$B$16)*'إعدادات'!$D$16,MAX(0,MIN(MAX(0,(I85-K85)*'إعدادات'!$B$9-'إعدادات'!$B$8),'إعدادات'!$C$17)-'إعدادات'!$B$17)*'إعدادات'!$D$17,MAX(0,MIN(MAX(0,(I85-K85)*'إعدادات'!$B$9-'إعدادات'!$B$8),'إعدادات'!$C$18)-'إعدادات'!$B$18)*'إعدادات'!$D$18)/'إعدادات'!$B$9)</f>
        <v>0</v>
      </c>
      <c r="M85" s="9">
        <f>IF(A85="","",IFERROR(VLOOKUP(A85,'مدخلات الشهر'!$A$2:$K$501,8,FALSE),0))</f>
        <v>0</v>
      </c>
      <c r="N85" s="9">
        <f>IF(A85="","",IFERROR(VLOOKUP(A85,'مدخلات الشهر'!$A$2:$K$501,9,FALSE),0))</f>
        <v>0</v>
      </c>
      <c r="O85" s="9">
        <f>IF(A85="","",IFERROR(VLOOKUP(A85,'مدخلات الشهر'!$A$2:$K$501,10,FALSE),0))</f>
        <v>0</v>
      </c>
      <c r="P85" s="9">
        <f>IF(A85="","",SUM(K85:L85,M85:O85))</f>
        <v>0</v>
      </c>
      <c r="Q85" s="9">
        <f>IF(A85="","",E85+F85+G85+H85-P85)</f>
        <v>0</v>
      </c>
      <c r="R85" s="9">
        <f>IF(A85="","",J85*'إعدادات'!$B$5)</f>
        <v>0</v>
      </c>
      <c r="S85" s="9">
        <f>IF(A85="","",Q85+R85)</f>
        <v>0</v>
      </c>
    </row>
    <row r="86" spans="1:19" ht="20" customHeight="1">
      <c r="A86" s="5">
        <f>IF('بيانات العاملين'!A86="","",'بيانات العاملين'!A86)</f>
        <v>0</v>
      </c>
      <c r="B86" s="5">
        <f>IF(A86="","",IFERROR(VLOOKUP(A86,'بيانات العاملين'!$A$2:$J$501,2,FALSE),""))</f>
        <v>0</v>
      </c>
      <c r="C86" s="5">
        <f>IF(A86="","",IFERROR(VLOOKUP(A86,'بيانات العاملين'!$A$2:$J$501,4,FALSE),""))</f>
        <v>0</v>
      </c>
      <c r="D86" s="9">
        <f>IF(A86="","",IFERROR(VLOOKUP(A86,'بيانات العاملين'!$A$2:$J$501,8,FALSE),0))</f>
        <v>0</v>
      </c>
      <c r="E86" s="9">
        <f>IF(A86="","",MAX(0,D86*IFERROR(VLOOKUP(A86,'مدخلات الشهر'!$A$2:$K$501,3,FALSE),0)/(IFERROR(VLOOKUP(A86,'مدخلات الشهر'!$A$2:$K$501,3,FALSE),0)+IFERROR(VLOOKUP(A86,'مدخلات الشهر'!$A$2:$K$501,4,FALSE),0),1)))</f>
        <v>0</v>
      </c>
      <c r="F86" s="9">
        <f>IF(A86="","",IFERROR(VLOOKUP(A86,'مدخلات الشهر'!$A$2:$K$501,5,FALSE),0))</f>
        <v>0</v>
      </c>
      <c r="G86" s="9">
        <f>IF(A86="","",IFERROR(VLOOKUP(A86,'مدخلات الشهر'!$A$2:$K$501,6,FALSE),0))</f>
        <v>0</v>
      </c>
      <c r="H86" s="9">
        <f>IF(A86="","",IFERROR(VLOOKUP(A86,'مدخلات الشهر'!$A$2:$K$501,7,FALSE),0))</f>
        <v>0</v>
      </c>
      <c r="I86" s="9">
        <f>IF(A86="","",E86+F86+G86)</f>
        <v>0</v>
      </c>
      <c r="J86" s="9">
        <f>IF(A86="","",IFERROR(VLOOKUP(A86,'بيانات العاملين'!$A$2:$J$501,9,FALSE),0))</f>
        <v>0</v>
      </c>
      <c r="K86" s="9">
        <f>IF(A86="","",J86*'إعدادات'!$B$4)</f>
        <v>0</v>
      </c>
      <c r="L86" s="9">
        <f>IF(A86="","",SUM(MAX(0,MIN(MAX(0,(I86-K86)*'إعدادات'!$B$9-'إعدادات'!$B$8),'إعدادات'!$C$13)-'إعدادات'!$B$13)*'إعدادات'!$D$13,MAX(0,MIN(MAX(0,(I86-K86)*'إعدادات'!$B$9-'إعدادات'!$B$8),'إعدادات'!$C$14)-'إعدادات'!$B$14)*'إعدادات'!$D$14,MAX(0,MIN(MAX(0,(I86-K86)*'إعدادات'!$B$9-'إعدادات'!$B$8),'إعدادات'!$C$15)-'إعدادات'!$B$15)*'إعدادات'!$D$15,MAX(0,MIN(MAX(0,(I86-K86)*'إعدادات'!$B$9-'إعدادات'!$B$8),'إعدادات'!$C$16)-'إعدادات'!$B$16)*'إعدادات'!$D$16,MAX(0,MIN(MAX(0,(I86-K86)*'إعدادات'!$B$9-'إعدادات'!$B$8),'إعدادات'!$C$17)-'إعدادات'!$B$17)*'إعدادات'!$D$17,MAX(0,MIN(MAX(0,(I86-K86)*'إعدادات'!$B$9-'إعدادات'!$B$8),'إعدادات'!$C$18)-'إعدادات'!$B$18)*'إعدادات'!$D$18)/'إعدادات'!$B$9)</f>
        <v>0</v>
      </c>
      <c r="M86" s="9">
        <f>IF(A86="","",IFERROR(VLOOKUP(A86,'مدخلات الشهر'!$A$2:$K$501,8,FALSE),0))</f>
        <v>0</v>
      </c>
      <c r="N86" s="9">
        <f>IF(A86="","",IFERROR(VLOOKUP(A86,'مدخلات الشهر'!$A$2:$K$501,9,FALSE),0))</f>
        <v>0</v>
      </c>
      <c r="O86" s="9">
        <f>IF(A86="","",IFERROR(VLOOKUP(A86,'مدخلات الشهر'!$A$2:$K$501,10,FALSE),0))</f>
        <v>0</v>
      </c>
      <c r="P86" s="9">
        <f>IF(A86="","",SUM(K86:L86,M86:O86))</f>
        <v>0</v>
      </c>
      <c r="Q86" s="9">
        <f>IF(A86="","",E86+F86+G86+H86-P86)</f>
        <v>0</v>
      </c>
      <c r="R86" s="9">
        <f>IF(A86="","",J86*'إعدادات'!$B$5)</f>
        <v>0</v>
      </c>
      <c r="S86" s="9">
        <f>IF(A86="","",Q86+R86)</f>
        <v>0</v>
      </c>
    </row>
    <row r="87" spans="1:19" ht="20" customHeight="1">
      <c r="A87" s="5">
        <f>IF('بيانات العاملين'!A87="","",'بيانات العاملين'!A87)</f>
        <v>0</v>
      </c>
      <c r="B87" s="5">
        <f>IF(A87="","",IFERROR(VLOOKUP(A87,'بيانات العاملين'!$A$2:$J$501,2,FALSE),""))</f>
        <v>0</v>
      </c>
      <c r="C87" s="5">
        <f>IF(A87="","",IFERROR(VLOOKUP(A87,'بيانات العاملين'!$A$2:$J$501,4,FALSE),""))</f>
        <v>0</v>
      </c>
      <c r="D87" s="9">
        <f>IF(A87="","",IFERROR(VLOOKUP(A87,'بيانات العاملين'!$A$2:$J$501,8,FALSE),0))</f>
        <v>0</v>
      </c>
      <c r="E87" s="9">
        <f>IF(A87="","",MAX(0,D87*IFERROR(VLOOKUP(A87,'مدخلات الشهر'!$A$2:$K$501,3,FALSE),0)/(IFERROR(VLOOKUP(A87,'مدخلات الشهر'!$A$2:$K$501,3,FALSE),0)+IFERROR(VLOOKUP(A87,'مدخلات الشهر'!$A$2:$K$501,4,FALSE),0),1)))</f>
        <v>0</v>
      </c>
      <c r="F87" s="9">
        <f>IF(A87="","",IFERROR(VLOOKUP(A87,'مدخلات الشهر'!$A$2:$K$501,5,FALSE),0))</f>
        <v>0</v>
      </c>
      <c r="G87" s="9">
        <f>IF(A87="","",IFERROR(VLOOKUP(A87,'مدخلات الشهر'!$A$2:$K$501,6,FALSE),0))</f>
        <v>0</v>
      </c>
      <c r="H87" s="9">
        <f>IF(A87="","",IFERROR(VLOOKUP(A87,'مدخلات الشهر'!$A$2:$K$501,7,FALSE),0))</f>
        <v>0</v>
      </c>
      <c r="I87" s="9">
        <f>IF(A87="","",E87+F87+G87)</f>
        <v>0</v>
      </c>
      <c r="J87" s="9">
        <f>IF(A87="","",IFERROR(VLOOKUP(A87,'بيانات العاملين'!$A$2:$J$501,9,FALSE),0))</f>
        <v>0</v>
      </c>
      <c r="K87" s="9">
        <f>IF(A87="","",J87*'إعدادات'!$B$4)</f>
        <v>0</v>
      </c>
      <c r="L87" s="9">
        <f>IF(A87="","",SUM(MAX(0,MIN(MAX(0,(I87-K87)*'إعدادات'!$B$9-'إعدادات'!$B$8),'إعدادات'!$C$13)-'إعدادات'!$B$13)*'إعدادات'!$D$13,MAX(0,MIN(MAX(0,(I87-K87)*'إعدادات'!$B$9-'إعدادات'!$B$8),'إعدادات'!$C$14)-'إعدادات'!$B$14)*'إعدادات'!$D$14,MAX(0,MIN(MAX(0,(I87-K87)*'إعدادات'!$B$9-'إعدادات'!$B$8),'إعدادات'!$C$15)-'إعدادات'!$B$15)*'إعدادات'!$D$15,MAX(0,MIN(MAX(0,(I87-K87)*'إعدادات'!$B$9-'إعدادات'!$B$8),'إعدادات'!$C$16)-'إعدادات'!$B$16)*'إعدادات'!$D$16,MAX(0,MIN(MAX(0,(I87-K87)*'إعدادات'!$B$9-'إعدادات'!$B$8),'إعدادات'!$C$17)-'إعدادات'!$B$17)*'إعدادات'!$D$17,MAX(0,MIN(MAX(0,(I87-K87)*'إعدادات'!$B$9-'إعدادات'!$B$8),'إعدادات'!$C$18)-'إعدادات'!$B$18)*'إعدادات'!$D$18)/'إعدادات'!$B$9)</f>
        <v>0</v>
      </c>
      <c r="M87" s="9">
        <f>IF(A87="","",IFERROR(VLOOKUP(A87,'مدخلات الشهر'!$A$2:$K$501,8,FALSE),0))</f>
        <v>0</v>
      </c>
      <c r="N87" s="9">
        <f>IF(A87="","",IFERROR(VLOOKUP(A87,'مدخلات الشهر'!$A$2:$K$501,9,FALSE),0))</f>
        <v>0</v>
      </c>
      <c r="O87" s="9">
        <f>IF(A87="","",IFERROR(VLOOKUP(A87,'مدخلات الشهر'!$A$2:$K$501,10,FALSE),0))</f>
        <v>0</v>
      </c>
      <c r="P87" s="9">
        <f>IF(A87="","",SUM(K87:L87,M87:O87))</f>
        <v>0</v>
      </c>
      <c r="Q87" s="9">
        <f>IF(A87="","",E87+F87+G87+H87-P87)</f>
        <v>0</v>
      </c>
      <c r="R87" s="9">
        <f>IF(A87="","",J87*'إعدادات'!$B$5)</f>
        <v>0</v>
      </c>
      <c r="S87" s="9">
        <f>IF(A87="","",Q87+R87)</f>
        <v>0</v>
      </c>
    </row>
    <row r="88" spans="1:19" ht="20" customHeight="1">
      <c r="A88" s="5">
        <f>IF('بيانات العاملين'!A88="","",'بيانات العاملين'!A88)</f>
        <v>0</v>
      </c>
      <c r="B88" s="5">
        <f>IF(A88="","",IFERROR(VLOOKUP(A88,'بيانات العاملين'!$A$2:$J$501,2,FALSE),""))</f>
        <v>0</v>
      </c>
      <c r="C88" s="5">
        <f>IF(A88="","",IFERROR(VLOOKUP(A88,'بيانات العاملين'!$A$2:$J$501,4,FALSE),""))</f>
        <v>0</v>
      </c>
      <c r="D88" s="9">
        <f>IF(A88="","",IFERROR(VLOOKUP(A88,'بيانات العاملين'!$A$2:$J$501,8,FALSE),0))</f>
        <v>0</v>
      </c>
      <c r="E88" s="9">
        <f>IF(A88="","",MAX(0,D88*IFERROR(VLOOKUP(A88,'مدخلات الشهر'!$A$2:$K$501,3,FALSE),0)/(IFERROR(VLOOKUP(A88,'مدخلات الشهر'!$A$2:$K$501,3,FALSE),0)+IFERROR(VLOOKUP(A88,'مدخلات الشهر'!$A$2:$K$501,4,FALSE),0),1)))</f>
        <v>0</v>
      </c>
      <c r="F88" s="9">
        <f>IF(A88="","",IFERROR(VLOOKUP(A88,'مدخلات الشهر'!$A$2:$K$501,5,FALSE),0))</f>
        <v>0</v>
      </c>
      <c r="G88" s="9">
        <f>IF(A88="","",IFERROR(VLOOKUP(A88,'مدخلات الشهر'!$A$2:$K$501,6,FALSE),0))</f>
        <v>0</v>
      </c>
      <c r="H88" s="9">
        <f>IF(A88="","",IFERROR(VLOOKUP(A88,'مدخلات الشهر'!$A$2:$K$501,7,FALSE),0))</f>
        <v>0</v>
      </c>
      <c r="I88" s="9">
        <f>IF(A88="","",E88+F88+G88)</f>
        <v>0</v>
      </c>
      <c r="J88" s="9">
        <f>IF(A88="","",IFERROR(VLOOKUP(A88,'بيانات العاملين'!$A$2:$J$501,9,FALSE),0))</f>
        <v>0</v>
      </c>
      <c r="K88" s="9">
        <f>IF(A88="","",J88*'إعدادات'!$B$4)</f>
        <v>0</v>
      </c>
      <c r="L88" s="9">
        <f>IF(A88="","",SUM(MAX(0,MIN(MAX(0,(I88-K88)*'إعدادات'!$B$9-'إعدادات'!$B$8),'إعدادات'!$C$13)-'إعدادات'!$B$13)*'إعدادات'!$D$13,MAX(0,MIN(MAX(0,(I88-K88)*'إعدادات'!$B$9-'إعدادات'!$B$8),'إعدادات'!$C$14)-'إعدادات'!$B$14)*'إعدادات'!$D$14,MAX(0,MIN(MAX(0,(I88-K88)*'إعدادات'!$B$9-'إعدادات'!$B$8),'إعدادات'!$C$15)-'إعدادات'!$B$15)*'إعدادات'!$D$15,MAX(0,MIN(MAX(0,(I88-K88)*'إعدادات'!$B$9-'إعدادات'!$B$8),'إعدادات'!$C$16)-'إعدادات'!$B$16)*'إعدادات'!$D$16,MAX(0,MIN(MAX(0,(I88-K88)*'إعدادات'!$B$9-'إعدادات'!$B$8),'إعدادات'!$C$17)-'إعدادات'!$B$17)*'إعدادات'!$D$17,MAX(0,MIN(MAX(0,(I88-K88)*'إعدادات'!$B$9-'إعدادات'!$B$8),'إعدادات'!$C$18)-'إعدادات'!$B$18)*'إعدادات'!$D$18)/'إعدادات'!$B$9)</f>
        <v>0</v>
      </c>
      <c r="M88" s="9">
        <f>IF(A88="","",IFERROR(VLOOKUP(A88,'مدخلات الشهر'!$A$2:$K$501,8,FALSE),0))</f>
        <v>0</v>
      </c>
      <c r="N88" s="9">
        <f>IF(A88="","",IFERROR(VLOOKUP(A88,'مدخلات الشهر'!$A$2:$K$501,9,FALSE),0))</f>
        <v>0</v>
      </c>
      <c r="O88" s="9">
        <f>IF(A88="","",IFERROR(VLOOKUP(A88,'مدخلات الشهر'!$A$2:$K$501,10,FALSE),0))</f>
        <v>0</v>
      </c>
      <c r="P88" s="9">
        <f>IF(A88="","",SUM(K88:L88,M88:O88))</f>
        <v>0</v>
      </c>
      <c r="Q88" s="9">
        <f>IF(A88="","",E88+F88+G88+H88-P88)</f>
        <v>0</v>
      </c>
      <c r="R88" s="9">
        <f>IF(A88="","",J88*'إعدادات'!$B$5)</f>
        <v>0</v>
      </c>
      <c r="S88" s="9">
        <f>IF(A88="","",Q88+R88)</f>
        <v>0</v>
      </c>
    </row>
    <row r="89" spans="1:19" ht="20" customHeight="1">
      <c r="A89" s="5">
        <f>IF('بيانات العاملين'!A89="","",'بيانات العاملين'!A89)</f>
        <v>0</v>
      </c>
      <c r="B89" s="5">
        <f>IF(A89="","",IFERROR(VLOOKUP(A89,'بيانات العاملين'!$A$2:$J$501,2,FALSE),""))</f>
        <v>0</v>
      </c>
      <c r="C89" s="5">
        <f>IF(A89="","",IFERROR(VLOOKUP(A89,'بيانات العاملين'!$A$2:$J$501,4,FALSE),""))</f>
        <v>0</v>
      </c>
      <c r="D89" s="9">
        <f>IF(A89="","",IFERROR(VLOOKUP(A89,'بيانات العاملين'!$A$2:$J$501,8,FALSE),0))</f>
        <v>0</v>
      </c>
      <c r="E89" s="9">
        <f>IF(A89="","",MAX(0,D89*IFERROR(VLOOKUP(A89,'مدخلات الشهر'!$A$2:$K$501,3,FALSE),0)/(IFERROR(VLOOKUP(A89,'مدخلات الشهر'!$A$2:$K$501,3,FALSE),0)+IFERROR(VLOOKUP(A89,'مدخلات الشهر'!$A$2:$K$501,4,FALSE),0),1)))</f>
        <v>0</v>
      </c>
      <c r="F89" s="9">
        <f>IF(A89="","",IFERROR(VLOOKUP(A89,'مدخلات الشهر'!$A$2:$K$501,5,FALSE),0))</f>
        <v>0</v>
      </c>
      <c r="G89" s="9">
        <f>IF(A89="","",IFERROR(VLOOKUP(A89,'مدخلات الشهر'!$A$2:$K$501,6,FALSE),0))</f>
        <v>0</v>
      </c>
      <c r="H89" s="9">
        <f>IF(A89="","",IFERROR(VLOOKUP(A89,'مدخلات الشهر'!$A$2:$K$501,7,FALSE),0))</f>
        <v>0</v>
      </c>
      <c r="I89" s="9">
        <f>IF(A89="","",E89+F89+G89)</f>
        <v>0</v>
      </c>
      <c r="J89" s="9">
        <f>IF(A89="","",IFERROR(VLOOKUP(A89,'بيانات العاملين'!$A$2:$J$501,9,FALSE),0))</f>
        <v>0</v>
      </c>
      <c r="K89" s="9">
        <f>IF(A89="","",J89*'إعدادات'!$B$4)</f>
        <v>0</v>
      </c>
      <c r="L89" s="9">
        <f>IF(A89="","",SUM(MAX(0,MIN(MAX(0,(I89-K89)*'إعدادات'!$B$9-'إعدادات'!$B$8),'إعدادات'!$C$13)-'إعدادات'!$B$13)*'إعدادات'!$D$13,MAX(0,MIN(MAX(0,(I89-K89)*'إعدادات'!$B$9-'إعدادات'!$B$8),'إعدادات'!$C$14)-'إعدادات'!$B$14)*'إعدادات'!$D$14,MAX(0,MIN(MAX(0,(I89-K89)*'إعدادات'!$B$9-'إعدادات'!$B$8),'إعدادات'!$C$15)-'إعدادات'!$B$15)*'إعدادات'!$D$15,MAX(0,MIN(MAX(0,(I89-K89)*'إعدادات'!$B$9-'إعدادات'!$B$8),'إعدادات'!$C$16)-'إعدادات'!$B$16)*'إعدادات'!$D$16,MAX(0,MIN(MAX(0,(I89-K89)*'إعدادات'!$B$9-'إعدادات'!$B$8),'إعدادات'!$C$17)-'إعدادات'!$B$17)*'إعدادات'!$D$17,MAX(0,MIN(MAX(0,(I89-K89)*'إعدادات'!$B$9-'إعدادات'!$B$8),'إعدادات'!$C$18)-'إعدادات'!$B$18)*'إعدادات'!$D$18)/'إعدادات'!$B$9)</f>
        <v>0</v>
      </c>
      <c r="M89" s="9">
        <f>IF(A89="","",IFERROR(VLOOKUP(A89,'مدخلات الشهر'!$A$2:$K$501,8,FALSE),0))</f>
        <v>0</v>
      </c>
      <c r="N89" s="9">
        <f>IF(A89="","",IFERROR(VLOOKUP(A89,'مدخلات الشهر'!$A$2:$K$501,9,FALSE),0))</f>
        <v>0</v>
      </c>
      <c r="O89" s="9">
        <f>IF(A89="","",IFERROR(VLOOKUP(A89,'مدخلات الشهر'!$A$2:$K$501,10,FALSE),0))</f>
        <v>0</v>
      </c>
      <c r="P89" s="9">
        <f>IF(A89="","",SUM(K89:L89,M89:O89))</f>
        <v>0</v>
      </c>
      <c r="Q89" s="9">
        <f>IF(A89="","",E89+F89+G89+H89-P89)</f>
        <v>0</v>
      </c>
      <c r="R89" s="9">
        <f>IF(A89="","",J89*'إعدادات'!$B$5)</f>
        <v>0</v>
      </c>
      <c r="S89" s="9">
        <f>IF(A89="","",Q89+R89)</f>
        <v>0</v>
      </c>
    </row>
    <row r="90" spans="1:19" ht="20" customHeight="1">
      <c r="A90" s="5">
        <f>IF('بيانات العاملين'!A90="","",'بيانات العاملين'!A90)</f>
        <v>0</v>
      </c>
      <c r="B90" s="5">
        <f>IF(A90="","",IFERROR(VLOOKUP(A90,'بيانات العاملين'!$A$2:$J$501,2,FALSE),""))</f>
        <v>0</v>
      </c>
      <c r="C90" s="5">
        <f>IF(A90="","",IFERROR(VLOOKUP(A90,'بيانات العاملين'!$A$2:$J$501,4,FALSE),""))</f>
        <v>0</v>
      </c>
      <c r="D90" s="9">
        <f>IF(A90="","",IFERROR(VLOOKUP(A90,'بيانات العاملين'!$A$2:$J$501,8,FALSE),0))</f>
        <v>0</v>
      </c>
      <c r="E90" s="9">
        <f>IF(A90="","",MAX(0,D90*IFERROR(VLOOKUP(A90,'مدخلات الشهر'!$A$2:$K$501,3,FALSE),0)/(IFERROR(VLOOKUP(A90,'مدخلات الشهر'!$A$2:$K$501,3,FALSE),0)+IFERROR(VLOOKUP(A90,'مدخلات الشهر'!$A$2:$K$501,4,FALSE),0),1)))</f>
        <v>0</v>
      </c>
      <c r="F90" s="9">
        <f>IF(A90="","",IFERROR(VLOOKUP(A90,'مدخلات الشهر'!$A$2:$K$501,5,FALSE),0))</f>
        <v>0</v>
      </c>
      <c r="G90" s="9">
        <f>IF(A90="","",IFERROR(VLOOKUP(A90,'مدخلات الشهر'!$A$2:$K$501,6,FALSE),0))</f>
        <v>0</v>
      </c>
      <c r="H90" s="9">
        <f>IF(A90="","",IFERROR(VLOOKUP(A90,'مدخلات الشهر'!$A$2:$K$501,7,FALSE),0))</f>
        <v>0</v>
      </c>
      <c r="I90" s="9">
        <f>IF(A90="","",E90+F90+G90)</f>
        <v>0</v>
      </c>
      <c r="J90" s="9">
        <f>IF(A90="","",IFERROR(VLOOKUP(A90,'بيانات العاملين'!$A$2:$J$501,9,FALSE),0))</f>
        <v>0</v>
      </c>
      <c r="K90" s="9">
        <f>IF(A90="","",J90*'إعدادات'!$B$4)</f>
        <v>0</v>
      </c>
      <c r="L90" s="9">
        <f>IF(A90="","",SUM(MAX(0,MIN(MAX(0,(I90-K90)*'إعدادات'!$B$9-'إعدادات'!$B$8),'إعدادات'!$C$13)-'إعدادات'!$B$13)*'إعدادات'!$D$13,MAX(0,MIN(MAX(0,(I90-K90)*'إعدادات'!$B$9-'إعدادات'!$B$8),'إعدادات'!$C$14)-'إعدادات'!$B$14)*'إعدادات'!$D$14,MAX(0,MIN(MAX(0,(I90-K90)*'إعدادات'!$B$9-'إعدادات'!$B$8),'إعدادات'!$C$15)-'إعدادات'!$B$15)*'إعدادات'!$D$15,MAX(0,MIN(MAX(0,(I90-K90)*'إعدادات'!$B$9-'إعدادات'!$B$8),'إعدادات'!$C$16)-'إعدادات'!$B$16)*'إعدادات'!$D$16,MAX(0,MIN(MAX(0,(I90-K90)*'إعدادات'!$B$9-'إعدادات'!$B$8),'إعدادات'!$C$17)-'إعدادات'!$B$17)*'إعدادات'!$D$17,MAX(0,MIN(MAX(0,(I90-K90)*'إعدادات'!$B$9-'إعدادات'!$B$8),'إعدادات'!$C$18)-'إعدادات'!$B$18)*'إعدادات'!$D$18)/'إعدادات'!$B$9)</f>
        <v>0</v>
      </c>
      <c r="M90" s="9">
        <f>IF(A90="","",IFERROR(VLOOKUP(A90,'مدخلات الشهر'!$A$2:$K$501,8,FALSE),0))</f>
        <v>0</v>
      </c>
      <c r="N90" s="9">
        <f>IF(A90="","",IFERROR(VLOOKUP(A90,'مدخلات الشهر'!$A$2:$K$501,9,FALSE),0))</f>
        <v>0</v>
      </c>
      <c r="O90" s="9">
        <f>IF(A90="","",IFERROR(VLOOKUP(A90,'مدخلات الشهر'!$A$2:$K$501,10,FALSE),0))</f>
        <v>0</v>
      </c>
      <c r="P90" s="9">
        <f>IF(A90="","",SUM(K90:L90,M90:O90))</f>
        <v>0</v>
      </c>
      <c r="Q90" s="9">
        <f>IF(A90="","",E90+F90+G90+H90-P90)</f>
        <v>0</v>
      </c>
      <c r="R90" s="9">
        <f>IF(A90="","",J90*'إعدادات'!$B$5)</f>
        <v>0</v>
      </c>
      <c r="S90" s="9">
        <f>IF(A90="","",Q90+R90)</f>
        <v>0</v>
      </c>
    </row>
    <row r="91" spans="1:19" ht="20" customHeight="1">
      <c r="A91" s="5">
        <f>IF('بيانات العاملين'!A91="","",'بيانات العاملين'!A91)</f>
        <v>0</v>
      </c>
      <c r="B91" s="5">
        <f>IF(A91="","",IFERROR(VLOOKUP(A91,'بيانات العاملين'!$A$2:$J$501,2,FALSE),""))</f>
        <v>0</v>
      </c>
      <c r="C91" s="5">
        <f>IF(A91="","",IFERROR(VLOOKUP(A91,'بيانات العاملين'!$A$2:$J$501,4,FALSE),""))</f>
        <v>0</v>
      </c>
      <c r="D91" s="9">
        <f>IF(A91="","",IFERROR(VLOOKUP(A91,'بيانات العاملين'!$A$2:$J$501,8,FALSE),0))</f>
        <v>0</v>
      </c>
      <c r="E91" s="9">
        <f>IF(A91="","",MAX(0,D91*IFERROR(VLOOKUP(A91,'مدخلات الشهر'!$A$2:$K$501,3,FALSE),0)/(IFERROR(VLOOKUP(A91,'مدخلات الشهر'!$A$2:$K$501,3,FALSE),0)+IFERROR(VLOOKUP(A91,'مدخلات الشهر'!$A$2:$K$501,4,FALSE),0),1)))</f>
        <v>0</v>
      </c>
      <c r="F91" s="9">
        <f>IF(A91="","",IFERROR(VLOOKUP(A91,'مدخلات الشهر'!$A$2:$K$501,5,FALSE),0))</f>
        <v>0</v>
      </c>
      <c r="G91" s="9">
        <f>IF(A91="","",IFERROR(VLOOKUP(A91,'مدخلات الشهر'!$A$2:$K$501,6,FALSE),0))</f>
        <v>0</v>
      </c>
      <c r="H91" s="9">
        <f>IF(A91="","",IFERROR(VLOOKUP(A91,'مدخلات الشهر'!$A$2:$K$501,7,FALSE),0))</f>
        <v>0</v>
      </c>
      <c r="I91" s="9">
        <f>IF(A91="","",E91+F91+G91)</f>
        <v>0</v>
      </c>
      <c r="J91" s="9">
        <f>IF(A91="","",IFERROR(VLOOKUP(A91,'بيانات العاملين'!$A$2:$J$501,9,FALSE),0))</f>
        <v>0</v>
      </c>
      <c r="K91" s="9">
        <f>IF(A91="","",J91*'إعدادات'!$B$4)</f>
        <v>0</v>
      </c>
      <c r="L91" s="9">
        <f>IF(A91="","",SUM(MAX(0,MIN(MAX(0,(I91-K91)*'إعدادات'!$B$9-'إعدادات'!$B$8),'إعدادات'!$C$13)-'إعدادات'!$B$13)*'إعدادات'!$D$13,MAX(0,MIN(MAX(0,(I91-K91)*'إعدادات'!$B$9-'إعدادات'!$B$8),'إعدادات'!$C$14)-'إعدادات'!$B$14)*'إعدادات'!$D$14,MAX(0,MIN(MAX(0,(I91-K91)*'إعدادات'!$B$9-'إعدادات'!$B$8),'إعدادات'!$C$15)-'إعدادات'!$B$15)*'إعدادات'!$D$15,MAX(0,MIN(MAX(0,(I91-K91)*'إعدادات'!$B$9-'إعدادات'!$B$8),'إعدادات'!$C$16)-'إعدادات'!$B$16)*'إعدادات'!$D$16,MAX(0,MIN(MAX(0,(I91-K91)*'إعدادات'!$B$9-'إعدادات'!$B$8),'إعدادات'!$C$17)-'إعدادات'!$B$17)*'إعدادات'!$D$17,MAX(0,MIN(MAX(0,(I91-K91)*'إعدادات'!$B$9-'إعدادات'!$B$8),'إعدادات'!$C$18)-'إعدادات'!$B$18)*'إعدادات'!$D$18)/'إعدادات'!$B$9)</f>
        <v>0</v>
      </c>
      <c r="M91" s="9">
        <f>IF(A91="","",IFERROR(VLOOKUP(A91,'مدخلات الشهر'!$A$2:$K$501,8,FALSE),0))</f>
        <v>0</v>
      </c>
      <c r="N91" s="9">
        <f>IF(A91="","",IFERROR(VLOOKUP(A91,'مدخلات الشهر'!$A$2:$K$501,9,FALSE),0))</f>
        <v>0</v>
      </c>
      <c r="O91" s="9">
        <f>IF(A91="","",IFERROR(VLOOKUP(A91,'مدخلات الشهر'!$A$2:$K$501,10,FALSE),0))</f>
        <v>0</v>
      </c>
      <c r="P91" s="9">
        <f>IF(A91="","",SUM(K91:L91,M91:O91))</f>
        <v>0</v>
      </c>
      <c r="Q91" s="9">
        <f>IF(A91="","",E91+F91+G91+H91-P91)</f>
        <v>0</v>
      </c>
      <c r="R91" s="9">
        <f>IF(A91="","",J91*'إعدادات'!$B$5)</f>
        <v>0</v>
      </c>
      <c r="S91" s="9">
        <f>IF(A91="","",Q91+R91)</f>
        <v>0</v>
      </c>
    </row>
    <row r="92" spans="1:19" ht="20" customHeight="1">
      <c r="A92" s="5">
        <f>IF('بيانات العاملين'!A92="","",'بيانات العاملين'!A92)</f>
        <v>0</v>
      </c>
      <c r="B92" s="5">
        <f>IF(A92="","",IFERROR(VLOOKUP(A92,'بيانات العاملين'!$A$2:$J$501,2,FALSE),""))</f>
        <v>0</v>
      </c>
      <c r="C92" s="5">
        <f>IF(A92="","",IFERROR(VLOOKUP(A92,'بيانات العاملين'!$A$2:$J$501,4,FALSE),""))</f>
        <v>0</v>
      </c>
      <c r="D92" s="9">
        <f>IF(A92="","",IFERROR(VLOOKUP(A92,'بيانات العاملين'!$A$2:$J$501,8,FALSE),0))</f>
        <v>0</v>
      </c>
      <c r="E92" s="9">
        <f>IF(A92="","",MAX(0,D92*IFERROR(VLOOKUP(A92,'مدخلات الشهر'!$A$2:$K$501,3,FALSE),0)/(IFERROR(VLOOKUP(A92,'مدخلات الشهر'!$A$2:$K$501,3,FALSE),0)+IFERROR(VLOOKUP(A92,'مدخلات الشهر'!$A$2:$K$501,4,FALSE),0),1)))</f>
        <v>0</v>
      </c>
      <c r="F92" s="9">
        <f>IF(A92="","",IFERROR(VLOOKUP(A92,'مدخلات الشهر'!$A$2:$K$501,5,FALSE),0))</f>
        <v>0</v>
      </c>
      <c r="G92" s="9">
        <f>IF(A92="","",IFERROR(VLOOKUP(A92,'مدخلات الشهر'!$A$2:$K$501,6,FALSE),0))</f>
        <v>0</v>
      </c>
      <c r="H92" s="9">
        <f>IF(A92="","",IFERROR(VLOOKUP(A92,'مدخلات الشهر'!$A$2:$K$501,7,FALSE),0))</f>
        <v>0</v>
      </c>
      <c r="I92" s="9">
        <f>IF(A92="","",E92+F92+G92)</f>
        <v>0</v>
      </c>
      <c r="J92" s="9">
        <f>IF(A92="","",IFERROR(VLOOKUP(A92,'بيانات العاملين'!$A$2:$J$501,9,FALSE),0))</f>
        <v>0</v>
      </c>
      <c r="K92" s="9">
        <f>IF(A92="","",J92*'إعدادات'!$B$4)</f>
        <v>0</v>
      </c>
      <c r="L92" s="9">
        <f>IF(A92="","",SUM(MAX(0,MIN(MAX(0,(I92-K92)*'إعدادات'!$B$9-'إعدادات'!$B$8),'إعدادات'!$C$13)-'إعدادات'!$B$13)*'إعدادات'!$D$13,MAX(0,MIN(MAX(0,(I92-K92)*'إعدادات'!$B$9-'إعدادات'!$B$8),'إعدادات'!$C$14)-'إعدادات'!$B$14)*'إعدادات'!$D$14,MAX(0,MIN(MAX(0,(I92-K92)*'إعدادات'!$B$9-'إعدادات'!$B$8),'إعدادات'!$C$15)-'إعدادات'!$B$15)*'إعدادات'!$D$15,MAX(0,MIN(MAX(0,(I92-K92)*'إعدادات'!$B$9-'إعدادات'!$B$8),'إعدادات'!$C$16)-'إعدادات'!$B$16)*'إعدادات'!$D$16,MAX(0,MIN(MAX(0,(I92-K92)*'إعدادات'!$B$9-'إعدادات'!$B$8),'إعدادات'!$C$17)-'إعدادات'!$B$17)*'إعدادات'!$D$17,MAX(0,MIN(MAX(0,(I92-K92)*'إعدادات'!$B$9-'إعدادات'!$B$8),'إعدادات'!$C$18)-'إعدادات'!$B$18)*'إعدادات'!$D$18)/'إعدادات'!$B$9)</f>
        <v>0</v>
      </c>
      <c r="M92" s="9">
        <f>IF(A92="","",IFERROR(VLOOKUP(A92,'مدخلات الشهر'!$A$2:$K$501,8,FALSE),0))</f>
        <v>0</v>
      </c>
      <c r="N92" s="9">
        <f>IF(A92="","",IFERROR(VLOOKUP(A92,'مدخلات الشهر'!$A$2:$K$501,9,FALSE),0))</f>
        <v>0</v>
      </c>
      <c r="O92" s="9">
        <f>IF(A92="","",IFERROR(VLOOKUP(A92,'مدخلات الشهر'!$A$2:$K$501,10,FALSE),0))</f>
        <v>0</v>
      </c>
      <c r="P92" s="9">
        <f>IF(A92="","",SUM(K92:L92,M92:O92))</f>
        <v>0</v>
      </c>
      <c r="Q92" s="9">
        <f>IF(A92="","",E92+F92+G92+H92-P92)</f>
        <v>0</v>
      </c>
      <c r="R92" s="9">
        <f>IF(A92="","",J92*'إعدادات'!$B$5)</f>
        <v>0</v>
      </c>
      <c r="S92" s="9">
        <f>IF(A92="","",Q92+R92)</f>
        <v>0</v>
      </c>
    </row>
    <row r="93" spans="1:19" ht="20" customHeight="1">
      <c r="A93" s="5">
        <f>IF('بيانات العاملين'!A93="","",'بيانات العاملين'!A93)</f>
        <v>0</v>
      </c>
      <c r="B93" s="5">
        <f>IF(A93="","",IFERROR(VLOOKUP(A93,'بيانات العاملين'!$A$2:$J$501,2,FALSE),""))</f>
        <v>0</v>
      </c>
      <c r="C93" s="5">
        <f>IF(A93="","",IFERROR(VLOOKUP(A93,'بيانات العاملين'!$A$2:$J$501,4,FALSE),""))</f>
        <v>0</v>
      </c>
      <c r="D93" s="9">
        <f>IF(A93="","",IFERROR(VLOOKUP(A93,'بيانات العاملين'!$A$2:$J$501,8,FALSE),0))</f>
        <v>0</v>
      </c>
      <c r="E93" s="9">
        <f>IF(A93="","",MAX(0,D93*IFERROR(VLOOKUP(A93,'مدخلات الشهر'!$A$2:$K$501,3,FALSE),0)/(IFERROR(VLOOKUP(A93,'مدخلات الشهر'!$A$2:$K$501,3,FALSE),0)+IFERROR(VLOOKUP(A93,'مدخلات الشهر'!$A$2:$K$501,4,FALSE),0),1)))</f>
        <v>0</v>
      </c>
      <c r="F93" s="9">
        <f>IF(A93="","",IFERROR(VLOOKUP(A93,'مدخلات الشهر'!$A$2:$K$501,5,FALSE),0))</f>
        <v>0</v>
      </c>
      <c r="G93" s="9">
        <f>IF(A93="","",IFERROR(VLOOKUP(A93,'مدخلات الشهر'!$A$2:$K$501,6,FALSE),0))</f>
        <v>0</v>
      </c>
      <c r="H93" s="9">
        <f>IF(A93="","",IFERROR(VLOOKUP(A93,'مدخلات الشهر'!$A$2:$K$501,7,FALSE),0))</f>
        <v>0</v>
      </c>
      <c r="I93" s="9">
        <f>IF(A93="","",E93+F93+G93)</f>
        <v>0</v>
      </c>
      <c r="J93" s="9">
        <f>IF(A93="","",IFERROR(VLOOKUP(A93,'بيانات العاملين'!$A$2:$J$501,9,FALSE),0))</f>
        <v>0</v>
      </c>
      <c r="K93" s="9">
        <f>IF(A93="","",J93*'إعدادات'!$B$4)</f>
        <v>0</v>
      </c>
      <c r="L93" s="9">
        <f>IF(A93="","",SUM(MAX(0,MIN(MAX(0,(I93-K93)*'إعدادات'!$B$9-'إعدادات'!$B$8),'إعدادات'!$C$13)-'إعدادات'!$B$13)*'إعدادات'!$D$13,MAX(0,MIN(MAX(0,(I93-K93)*'إعدادات'!$B$9-'إعدادات'!$B$8),'إعدادات'!$C$14)-'إعدادات'!$B$14)*'إعدادات'!$D$14,MAX(0,MIN(MAX(0,(I93-K93)*'إعدادات'!$B$9-'إعدادات'!$B$8),'إعدادات'!$C$15)-'إعدادات'!$B$15)*'إعدادات'!$D$15,MAX(0,MIN(MAX(0,(I93-K93)*'إعدادات'!$B$9-'إعدادات'!$B$8),'إعدادات'!$C$16)-'إعدادات'!$B$16)*'إعدادات'!$D$16,MAX(0,MIN(MAX(0,(I93-K93)*'إعدادات'!$B$9-'إعدادات'!$B$8),'إعدادات'!$C$17)-'إعدادات'!$B$17)*'إعدادات'!$D$17,MAX(0,MIN(MAX(0,(I93-K93)*'إعدادات'!$B$9-'إعدادات'!$B$8),'إعدادات'!$C$18)-'إعدادات'!$B$18)*'إعدادات'!$D$18)/'إعدادات'!$B$9)</f>
        <v>0</v>
      </c>
      <c r="M93" s="9">
        <f>IF(A93="","",IFERROR(VLOOKUP(A93,'مدخلات الشهر'!$A$2:$K$501,8,FALSE),0))</f>
        <v>0</v>
      </c>
      <c r="N93" s="9">
        <f>IF(A93="","",IFERROR(VLOOKUP(A93,'مدخلات الشهر'!$A$2:$K$501,9,FALSE),0))</f>
        <v>0</v>
      </c>
      <c r="O93" s="9">
        <f>IF(A93="","",IFERROR(VLOOKUP(A93,'مدخلات الشهر'!$A$2:$K$501,10,FALSE),0))</f>
        <v>0</v>
      </c>
      <c r="P93" s="9">
        <f>IF(A93="","",SUM(K93:L93,M93:O93))</f>
        <v>0</v>
      </c>
      <c r="Q93" s="9">
        <f>IF(A93="","",E93+F93+G93+H93-P93)</f>
        <v>0</v>
      </c>
      <c r="R93" s="9">
        <f>IF(A93="","",J93*'إعدادات'!$B$5)</f>
        <v>0</v>
      </c>
      <c r="S93" s="9">
        <f>IF(A93="","",Q93+R93)</f>
        <v>0</v>
      </c>
    </row>
    <row r="94" spans="1:19" ht="20" customHeight="1">
      <c r="A94" s="5">
        <f>IF('بيانات العاملين'!A94="","",'بيانات العاملين'!A94)</f>
        <v>0</v>
      </c>
      <c r="B94" s="5">
        <f>IF(A94="","",IFERROR(VLOOKUP(A94,'بيانات العاملين'!$A$2:$J$501,2,FALSE),""))</f>
        <v>0</v>
      </c>
      <c r="C94" s="5">
        <f>IF(A94="","",IFERROR(VLOOKUP(A94,'بيانات العاملين'!$A$2:$J$501,4,FALSE),""))</f>
        <v>0</v>
      </c>
      <c r="D94" s="9">
        <f>IF(A94="","",IFERROR(VLOOKUP(A94,'بيانات العاملين'!$A$2:$J$501,8,FALSE),0))</f>
        <v>0</v>
      </c>
      <c r="E94" s="9">
        <f>IF(A94="","",MAX(0,D94*IFERROR(VLOOKUP(A94,'مدخلات الشهر'!$A$2:$K$501,3,FALSE),0)/(IFERROR(VLOOKUP(A94,'مدخلات الشهر'!$A$2:$K$501,3,FALSE),0)+IFERROR(VLOOKUP(A94,'مدخلات الشهر'!$A$2:$K$501,4,FALSE),0),1)))</f>
        <v>0</v>
      </c>
      <c r="F94" s="9">
        <f>IF(A94="","",IFERROR(VLOOKUP(A94,'مدخلات الشهر'!$A$2:$K$501,5,FALSE),0))</f>
        <v>0</v>
      </c>
      <c r="G94" s="9">
        <f>IF(A94="","",IFERROR(VLOOKUP(A94,'مدخلات الشهر'!$A$2:$K$501,6,FALSE),0))</f>
        <v>0</v>
      </c>
      <c r="H94" s="9">
        <f>IF(A94="","",IFERROR(VLOOKUP(A94,'مدخلات الشهر'!$A$2:$K$501,7,FALSE),0))</f>
        <v>0</v>
      </c>
      <c r="I94" s="9">
        <f>IF(A94="","",E94+F94+G94)</f>
        <v>0</v>
      </c>
      <c r="J94" s="9">
        <f>IF(A94="","",IFERROR(VLOOKUP(A94,'بيانات العاملين'!$A$2:$J$501,9,FALSE),0))</f>
        <v>0</v>
      </c>
      <c r="K94" s="9">
        <f>IF(A94="","",J94*'إعدادات'!$B$4)</f>
        <v>0</v>
      </c>
      <c r="L94" s="9">
        <f>IF(A94="","",SUM(MAX(0,MIN(MAX(0,(I94-K94)*'إعدادات'!$B$9-'إعدادات'!$B$8),'إعدادات'!$C$13)-'إعدادات'!$B$13)*'إعدادات'!$D$13,MAX(0,MIN(MAX(0,(I94-K94)*'إعدادات'!$B$9-'إعدادات'!$B$8),'إعدادات'!$C$14)-'إعدادات'!$B$14)*'إعدادات'!$D$14,MAX(0,MIN(MAX(0,(I94-K94)*'إعدادات'!$B$9-'إعدادات'!$B$8),'إعدادات'!$C$15)-'إعدادات'!$B$15)*'إعدادات'!$D$15,MAX(0,MIN(MAX(0,(I94-K94)*'إعدادات'!$B$9-'إعدادات'!$B$8),'إعدادات'!$C$16)-'إعدادات'!$B$16)*'إعدادات'!$D$16,MAX(0,MIN(MAX(0,(I94-K94)*'إعدادات'!$B$9-'إعدادات'!$B$8),'إعدادات'!$C$17)-'إعدادات'!$B$17)*'إعدادات'!$D$17,MAX(0,MIN(MAX(0,(I94-K94)*'إعدادات'!$B$9-'إعدادات'!$B$8),'إعدادات'!$C$18)-'إعدادات'!$B$18)*'إعدادات'!$D$18)/'إعدادات'!$B$9)</f>
        <v>0</v>
      </c>
      <c r="M94" s="9">
        <f>IF(A94="","",IFERROR(VLOOKUP(A94,'مدخلات الشهر'!$A$2:$K$501,8,FALSE),0))</f>
        <v>0</v>
      </c>
      <c r="N94" s="9">
        <f>IF(A94="","",IFERROR(VLOOKUP(A94,'مدخلات الشهر'!$A$2:$K$501,9,FALSE),0))</f>
        <v>0</v>
      </c>
      <c r="O94" s="9">
        <f>IF(A94="","",IFERROR(VLOOKUP(A94,'مدخلات الشهر'!$A$2:$K$501,10,FALSE),0))</f>
        <v>0</v>
      </c>
      <c r="P94" s="9">
        <f>IF(A94="","",SUM(K94:L94,M94:O94))</f>
        <v>0</v>
      </c>
      <c r="Q94" s="9">
        <f>IF(A94="","",E94+F94+G94+H94-P94)</f>
        <v>0</v>
      </c>
      <c r="R94" s="9">
        <f>IF(A94="","",J94*'إعدادات'!$B$5)</f>
        <v>0</v>
      </c>
      <c r="S94" s="9">
        <f>IF(A94="","",Q94+R94)</f>
        <v>0</v>
      </c>
    </row>
    <row r="95" spans="1:19" ht="20" customHeight="1">
      <c r="A95" s="5">
        <f>IF('بيانات العاملين'!A95="","",'بيانات العاملين'!A95)</f>
        <v>0</v>
      </c>
      <c r="B95" s="5">
        <f>IF(A95="","",IFERROR(VLOOKUP(A95,'بيانات العاملين'!$A$2:$J$501,2,FALSE),""))</f>
        <v>0</v>
      </c>
      <c r="C95" s="5">
        <f>IF(A95="","",IFERROR(VLOOKUP(A95,'بيانات العاملين'!$A$2:$J$501,4,FALSE),""))</f>
        <v>0</v>
      </c>
      <c r="D95" s="9">
        <f>IF(A95="","",IFERROR(VLOOKUP(A95,'بيانات العاملين'!$A$2:$J$501,8,FALSE),0))</f>
        <v>0</v>
      </c>
      <c r="E95" s="9">
        <f>IF(A95="","",MAX(0,D95*IFERROR(VLOOKUP(A95,'مدخلات الشهر'!$A$2:$K$501,3,FALSE),0)/(IFERROR(VLOOKUP(A95,'مدخلات الشهر'!$A$2:$K$501,3,FALSE),0)+IFERROR(VLOOKUP(A95,'مدخلات الشهر'!$A$2:$K$501,4,FALSE),0),1)))</f>
        <v>0</v>
      </c>
      <c r="F95" s="9">
        <f>IF(A95="","",IFERROR(VLOOKUP(A95,'مدخلات الشهر'!$A$2:$K$501,5,FALSE),0))</f>
        <v>0</v>
      </c>
      <c r="G95" s="9">
        <f>IF(A95="","",IFERROR(VLOOKUP(A95,'مدخلات الشهر'!$A$2:$K$501,6,FALSE),0))</f>
        <v>0</v>
      </c>
      <c r="H95" s="9">
        <f>IF(A95="","",IFERROR(VLOOKUP(A95,'مدخلات الشهر'!$A$2:$K$501,7,FALSE),0))</f>
        <v>0</v>
      </c>
      <c r="I95" s="9">
        <f>IF(A95="","",E95+F95+G95)</f>
        <v>0</v>
      </c>
      <c r="J95" s="9">
        <f>IF(A95="","",IFERROR(VLOOKUP(A95,'بيانات العاملين'!$A$2:$J$501,9,FALSE),0))</f>
        <v>0</v>
      </c>
      <c r="K95" s="9">
        <f>IF(A95="","",J95*'إعدادات'!$B$4)</f>
        <v>0</v>
      </c>
      <c r="L95" s="9">
        <f>IF(A95="","",SUM(MAX(0,MIN(MAX(0,(I95-K95)*'إعدادات'!$B$9-'إعدادات'!$B$8),'إعدادات'!$C$13)-'إعدادات'!$B$13)*'إعدادات'!$D$13,MAX(0,MIN(MAX(0,(I95-K95)*'إعدادات'!$B$9-'إعدادات'!$B$8),'إعدادات'!$C$14)-'إعدادات'!$B$14)*'إعدادات'!$D$14,MAX(0,MIN(MAX(0,(I95-K95)*'إعدادات'!$B$9-'إعدادات'!$B$8),'إعدادات'!$C$15)-'إعدادات'!$B$15)*'إعدادات'!$D$15,MAX(0,MIN(MAX(0,(I95-K95)*'إعدادات'!$B$9-'إعدادات'!$B$8),'إعدادات'!$C$16)-'إعدادات'!$B$16)*'إعدادات'!$D$16,MAX(0,MIN(MAX(0,(I95-K95)*'إعدادات'!$B$9-'إعدادات'!$B$8),'إعدادات'!$C$17)-'إعدادات'!$B$17)*'إعدادات'!$D$17,MAX(0,MIN(MAX(0,(I95-K95)*'إعدادات'!$B$9-'إعدادات'!$B$8),'إعدادات'!$C$18)-'إعدادات'!$B$18)*'إعدادات'!$D$18)/'إعدادات'!$B$9)</f>
        <v>0</v>
      </c>
      <c r="M95" s="9">
        <f>IF(A95="","",IFERROR(VLOOKUP(A95,'مدخلات الشهر'!$A$2:$K$501,8,FALSE),0))</f>
        <v>0</v>
      </c>
      <c r="N95" s="9">
        <f>IF(A95="","",IFERROR(VLOOKUP(A95,'مدخلات الشهر'!$A$2:$K$501,9,FALSE),0))</f>
        <v>0</v>
      </c>
      <c r="O95" s="9">
        <f>IF(A95="","",IFERROR(VLOOKUP(A95,'مدخلات الشهر'!$A$2:$K$501,10,FALSE),0))</f>
        <v>0</v>
      </c>
      <c r="P95" s="9">
        <f>IF(A95="","",SUM(K95:L95,M95:O95))</f>
        <v>0</v>
      </c>
      <c r="Q95" s="9">
        <f>IF(A95="","",E95+F95+G95+H95-P95)</f>
        <v>0</v>
      </c>
      <c r="R95" s="9">
        <f>IF(A95="","",J95*'إعدادات'!$B$5)</f>
        <v>0</v>
      </c>
      <c r="S95" s="9">
        <f>IF(A95="","",Q95+R95)</f>
        <v>0</v>
      </c>
    </row>
    <row r="96" spans="1:19" ht="20" customHeight="1">
      <c r="A96" s="5">
        <f>IF('بيانات العاملين'!A96="","",'بيانات العاملين'!A96)</f>
        <v>0</v>
      </c>
      <c r="B96" s="5">
        <f>IF(A96="","",IFERROR(VLOOKUP(A96,'بيانات العاملين'!$A$2:$J$501,2,FALSE),""))</f>
        <v>0</v>
      </c>
      <c r="C96" s="5">
        <f>IF(A96="","",IFERROR(VLOOKUP(A96,'بيانات العاملين'!$A$2:$J$501,4,FALSE),""))</f>
        <v>0</v>
      </c>
      <c r="D96" s="9">
        <f>IF(A96="","",IFERROR(VLOOKUP(A96,'بيانات العاملين'!$A$2:$J$501,8,FALSE),0))</f>
        <v>0</v>
      </c>
      <c r="E96" s="9">
        <f>IF(A96="","",MAX(0,D96*IFERROR(VLOOKUP(A96,'مدخلات الشهر'!$A$2:$K$501,3,FALSE),0)/(IFERROR(VLOOKUP(A96,'مدخلات الشهر'!$A$2:$K$501,3,FALSE),0)+IFERROR(VLOOKUP(A96,'مدخلات الشهر'!$A$2:$K$501,4,FALSE),0),1)))</f>
        <v>0</v>
      </c>
      <c r="F96" s="9">
        <f>IF(A96="","",IFERROR(VLOOKUP(A96,'مدخلات الشهر'!$A$2:$K$501,5,FALSE),0))</f>
        <v>0</v>
      </c>
      <c r="G96" s="9">
        <f>IF(A96="","",IFERROR(VLOOKUP(A96,'مدخلات الشهر'!$A$2:$K$501,6,FALSE),0))</f>
        <v>0</v>
      </c>
      <c r="H96" s="9">
        <f>IF(A96="","",IFERROR(VLOOKUP(A96,'مدخلات الشهر'!$A$2:$K$501,7,FALSE),0))</f>
        <v>0</v>
      </c>
      <c r="I96" s="9">
        <f>IF(A96="","",E96+F96+G96)</f>
        <v>0</v>
      </c>
      <c r="J96" s="9">
        <f>IF(A96="","",IFERROR(VLOOKUP(A96,'بيانات العاملين'!$A$2:$J$501,9,FALSE),0))</f>
        <v>0</v>
      </c>
      <c r="K96" s="9">
        <f>IF(A96="","",J96*'إعدادات'!$B$4)</f>
        <v>0</v>
      </c>
      <c r="L96" s="9">
        <f>IF(A96="","",SUM(MAX(0,MIN(MAX(0,(I96-K96)*'إعدادات'!$B$9-'إعدادات'!$B$8),'إعدادات'!$C$13)-'إعدادات'!$B$13)*'إعدادات'!$D$13,MAX(0,MIN(MAX(0,(I96-K96)*'إعدادات'!$B$9-'إعدادات'!$B$8),'إعدادات'!$C$14)-'إعدادات'!$B$14)*'إعدادات'!$D$14,MAX(0,MIN(MAX(0,(I96-K96)*'إعدادات'!$B$9-'إعدادات'!$B$8),'إعدادات'!$C$15)-'إعدادات'!$B$15)*'إعدادات'!$D$15,MAX(0,MIN(MAX(0,(I96-K96)*'إعدادات'!$B$9-'إعدادات'!$B$8),'إعدادات'!$C$16)-'إعدادات'!$B$16)*'إعدادات'!$D$16,MAX(0,MIN(MAX(0,(I96-K96)*'إعدادات'!$B$9-'إعدادات'!$B$8),'إعدادات'!$C$17)-'إعدادات'!$B$17)*'إعدادات'!$D$17,MAX(0,MIN(MAX(0,(I96-K96)*'إعدادات'!$B$9-'إعدادات'!$B$8),'إعدادات'!$C$18)-'إعدادات'!$B$18)*'إعدادات'!$D$18)/'إعدادات'!$B$9)</f>
        <v>0</v>
      </c>
      <c r="M96" s="9">
        <f>IF(A96="","",IFERROR(VLOOKUP(A96,'مدخلات الشهر'!$A$2:$K$501,8,FALSE),0))</f>
        <v>0</v>
      </c>
      <c r="N96" s="9">
        <f>IF(A96="","",IFERROR(VLOOKUP(A96,'مدخلات الشهر'!$A$2:$K$501,9,FALSE),0))</f>
        <v>0</v>
      </c>
      <c r="O96" s="9">
        <f>IF(A96="","",IFERROR(VLOOKUP(A96,'مدخلات الشهر'!$A$2:$K$501,10,FALSE),0))</f>
        <v>0</v>
      </c>
      <c r="P96" s="9">
        <f>IF(A96="","",SUM(K96:L96,M96:O96))</f>
        <v>0</v>
      </c>
      <c r="Q96" s="9">
        <f>IF(A96="","",E96+F96+G96+H96-P96)</f>
        <v>0</v>
      </c>
      <c r="R96" s="9">
        <f>IF(A96="","",J96*'إعدادات'!$B$5)</f>
        <v>0</v>
      </c>
      <c r="S96" s="9">
        <f>IF(A96="","",Q96+R96)</f>
        <v>0</v>
      </c>
    </row>
    <row r="97" spans="1:19" ht="20" customHeight="1">
      <c r="A97" s="5">
        <f>IF('بيانات العاملين'!A97="","",'بيانات العاملين'!A97)</f>
        <v>0</v>
      </c>
      <c r="B97" s="5">
        <f>IF(A97="","",IFERROR(VLOOKUP(A97,'بيانات العاملين'!$A$2:$J$501,2,FALSE),""))</f>
        <v>0</v>
      </c>
      <c r="C97" s="5">
        <f>IF(A97="","",IFERROR(VLOOKUP(A97,'بيانات العاملين'!$A$2:$J$501,4,FALSE),""))</f>
        <v>0</v>
      </c>
      <c r="D97" s="9">
        <f>IF(A97="","",IFERROR(VLOOKUP(A97,'بيانات العاملين'!$A$2:$J$501,8,FALSE),0))</f>
        <v>0</v>
      </c>
      <c r="E97" s="9">
        <f>IF(A97="","",MAX(0,D97*IFERROR(VLOOKUP(A97,'مدخلات الشهر'!$A$2:$K$501,3,FALSE),0)/(IFERROR(VLOOKUP(A97,'مدخلات الشهر'!$A$2:$K$501,3,FALSE),0)+IFERROR(VLOOKUP(A97,'مدخلات الشهر'!$A$2:$K$501,4,FALSE),0),1)))</f>
        <v>0</v>
      </c>
      <c r="F97" s="9">
        <f>IF(A97="","",IFERROR(VLOOKUP(A97,'مدخلات الشهر'!$A$2:$K$501,5,FALSE),0))</f>
        <v>0</v>
      </c>
      <c r="G97" s="9">
        <f>IF(A97="","",IFERROR(VLOOKUP(A97,'مدخلات الشهر'!$A$2:$K$501,6,FALSE),0))</f>
        <v>0</v>
      </c>
      <c r="H97" s="9">
        <f>IF(A97="","",IFERROR(VLOOKUP(A97,'مدخلات الشهر'!$A$2:$K$501,7,FALSE),0))</f>
        <v>0</v>
      </c>
      <c r="I97" s="9">
        <f>IF(A97="","",E97+F97+G97)</f>
        <v>0</v>
      </c>
      <c r="J97" s="9">
        <f>IF(A97="","",IFERROR(VLOOKUP(A97,'بيانات العاملين'!$A$2:$J$501,9,FALSE),0))</f>
        <v>0</v>
      </c>
      <c r="K97" s="9">
        <f>IF(A97="","",J97*'إعدادات'!$B$4)</f>
        <v>0</v>
      </c>
      <c r="L97" s="9">
        <f>IF(A97="","",SUM(MAX(0,MIN(MAX(0,(I97-K97)*'إعدادات'!$B$9-'إعدادات'!$B$8),'إعدادات'!$C$13)-'إعدادات'!$B$13)*'إعدادات'!$D$13,MAX(0,MIN(MAX(0,(I97-K97)*'إعدادات'!$B$9-'إعدادات'!$B$8),'إعدادات'!$C$14)-'إعدادات'!$B$14)*'إعدادات'!$D$14,MAX(0,MIN(MAX(0,(I97-K97)*'إعدادات'!$B$9-'إعدادات'!$B$8),'إعدادات'!$C$15)-'إعدادات'!$B$15)*'إعدادات'!$D$15,MAX(0,MIN(MAX(0,(I97-K97)*'إعدادات'!$B$9-'إعدادات'!$B$8),'إعدادات'!$C$16)-'إعدادات'!$B$16)*'إعدادات'!$D$16,MAX(0,MIN(MAX(0,(I97-K97)*'إعدادات'!$B$9-'إعدادات'!$B$8),'إعدادات'!$C$17)-'إعدادات'!$B$17)*'إعدادات'!$D$17,MAX(0,MIN(MAX(0,(I97-K97)*'إعدادات'!$B$9-'إعدادات'!$B$8),'إعدادات'!$C$18)-'إعدادات'!$B$18)*'إعدادات'!$D$18)/'إعدادات'!$B$9)</f>
        <v>0</v>
      </c>
      <c r="M97" s="9">
        <f>IF(A97="","",IFERROR(VLOOKUP(A97,'مدخلات الشهر'!$A$2:$K$501,8,FALSE),0))</f>
        <v>0</v>
      </c>
      <c r="N97" s="9">
        <f>IF(A97="","",IFERROR(VLOOKUP(A97,'مدخلات الشهر'!$A$2:$K$501,9,FALSE),0))</f>
        <v>0</v>
      </c>
      <c r="O97" s="9">
        <f>IF(A97="","",IFERROR(VLOOKUP(A97,'مدخلات الشهر'!$A$2:$K$501,10,FALSE),0))</f>
        <v>0</v>
      </c>
      <c r="P97" s="9">
        <f>IF(A97="","",SUM(K97:L97,M97:O97))</f>
        <v>0</v>
      </c>
      <c r="Q97" s="9">
        <f>IF(A97="","",E97+F97+G97+H97-P97)</f>
        <v>0</v>
      </c>
      <c r="R97" s="9">
        <f>IF(A97="","",J97*'إعدادات'!$B$5)</f>
        <v>0</v>
      </c>
      <c r="S97" s="9">
        <f>IF(A97="","",Q97+R97)</f>
        <v>0</v>
      </c>
    </row>
    <row r="98" spans="1:19" ht="20" customHeight="1">
      <c r="A98" s="5">
        <f>IF('بيانات العاملين'!A98="","",'بيانات العاملين'!A98)</f>
        <v>0</v>
      </c>
      <c r="B98" s="5">
        <f>IF(A98="","",IFERROR(VLOOKUP(A98,'بيانات العاملين'!$A$2:$J$501,2,FALSE),""))</f>
        <v>0</v>
      </c>
      <c r="C98" s="5">
        <f>IF(A98="","",IFERROR(VLOOKUP(A98,'بيانات العاملين'!$A$2:$J$501,4,FALSE),""))</f>
        <v>0</v>
      </c>
      <c r="D98" s="9">
        <f>IF(A98="","",IFERROR(VLOOKUP(A98,'بيانات العاملين'!$A$2:$J$501,8,FALSE),0))</f>
        <v>0</v>
      </c>
      <c r="E98" s="9">
        <f>IF(A98="","",MAX(0,D98*IFERROR(VLOOKUP(A98,'مدخلات الشهر'!$A$2:$K$501,3,FALSE),0)/(IFERROR(VLOOKUP(A98,'مدخلات الشهر'!$A$2:$K$501,3,FALSE),0)+IFERROR(VLOOKUP(A98,'مدخلات الشهر'!$A$2:$K$501,4,FALSE),0),1)))</f>
        <v>0</v>
      </c>
      <c r="F98" s="9">
        <f>IF(A98="","",IFERROR(VLOOKUP(A98,'مدخلات الشهر'!$A$2:$K$501,5,FALSE),0))</f>
        <v>0</v>
      </c>
      <c r="G98" s="9">
        <f>IF(A98="","",IFERROR(VLOOKUP(A98,'مدخلات الشهر'!$A$2:$K$501,6,FALSE),0))</f>
        <v>0</v>
      </c>
      <c r="H98" s="9">
        <f>IF(A98="","",IFERROR(VLOOKUP(A98,'مدخلات الشهر'!$A$2:$K$501,7,FALSE),0))</f>
        <v>0</v>
      </c>
      <c r="I98" s="9">
        <f>IF(A98="","",E98+F98+G98)</f>
        <v>0</v>
      </c>
      <c r="J98" s="9">
        <f>IF(A98="","",IFERROR(VLOOKUP(A98,'بيانات العاملين'!$A$2:$J$501,9,FALSE),0))</f>
        <v>0</v>
      </c>
      <c r="K98" s="9">
        <f>IF(A98="","",J98*'إعدادات'!$B$4)</f>
        <v>0</v>
      </c>
      <c r="L98" s="9">
        <f>IF(A98="","",SUM(MAX(0,MIN(MAX(0,(I98-K98)*'إعدادات'!$B$9-'إعدادات'!$B$8),'إعدادات'!$C$13)-'إعدادات'!$B$13)*'إعدادات'!$D$13,MAX(0,MIN(MAX(0,(I98-K98)*'إعدادات'!$B$9-'إعدادات'!$B$8),'إعدادات'!$C$14)-'إعدادات'!$B$14)*'إعدادات'!$D$14,MAX(0,MIN(MAX(0,(I98-K98)*'إعدادات'!$B$9-'إعدادات'!$B$8),'إعدادات'!$C$15)-'إعدادات'!$B$15)*'إعدادات'!$D$15,MAX(0,MIN(MAX(0,(I98-K98)*'إعدادات'!$B$9-'إعدادات'!$B$8),'إعدادات'!$C$16)-'إعدادات'!$B$16)*'إعدادات'!$D$16,MAX(0,MIN(MAX(0,(I98-K98)*'إعدادات'!$B$9-'إعدادات'!$B$8),'إعدادات'!$C$17)-'إعدادات'!$B$17)*'إعدادات'!$D$17,MAX(0,MIN(MAX(0,(I98-K98)*'إعدادات'!$B$9-'إعدادات'!$B$8),'إعدادات'!$C$18)-'إعدادات'!$B$18)*'إعدادات'!$D$18)/'إعدادات'!$B$9)</f>
        <v>0</v>
      </c>
      <c r="M98" s="9">
        <f>IF(A98="","",IFERROR(VLOOKUP(A98,'مدخلات الشهر'!$A$2:$K$501,8,FALSE),0))</f>
        <v>0</v>
      </c>
      <c r="N98" s="9">
        <f>IF(A98="","",IFERROR(VLOOKUP(A98,'مدخلات الشهر'!$A$2:$K$501,9,FALSE),0))</f>
        <v>0</v>
      </c>
      <c r="O98" s="9">
        <f>IF(A98="","",IFERROR(VLOOKUP(A98,'مدخلات الشهر'!$A$2:$K$501,10,FALSE),0))</f>
        <v>0</v>
      </c>
      <c r="P98" s="9">
        <f>IF(A98="","",SUM(K98:L98,M98:O98))</f>
        <v>0</v>
      </c>
      <c r="Q98" s="9">
        <f>IF(A98="","",E98+F98+G98+H98-P98)</f>
        <v>0</v>
      </c>
      <c r="R98" s="9">
        <f>IF(A98="","",J98*'إعدادات'!$B$5)</f>
        <v>0</v>
      </c>
      <c r="S98" s="9">
        <f>IF(A98="","",Q98+R98)</f>
        <v>0</v>
      </c>
    </row>
    <row r="99" spans="1:19" ht="20" customHeight="1">
      <c r="A99" s="5">
        <f>IF('بيانات العاملين'!A99="","",'بيانات العاملين'!A99)</f>
        <v>0</v>
      </c>
      <c r="B99" s="5">
        <f>IF(A99="","",IFERROR(VLOOKUP(A99,'بيانات العاملين'!$A$2:$J$501,2,FALSE),""))</f>
        <v>0</v>
      </c>
      <c r="C99" s="5">
        <f>IF(A99="","",IFERROR(VLOOKUP(A99,'بيانات العاملين'!$A$2:$J$501,4,FALSE),""))</f>
        <v>0</v>
      </c>
      <c r="D99" s="9">
        <f>IF(A99="","",IFERROR(VLOOKUP(A99,'بيانات العاملين'!$A$2:$J$501,8,FALSE),0))</f>
        <v>0</v>
      </c>
      <c r="E99" s="9">
        <f>IF(A99="","",MAX(0,D99*IFERROR(VLOOKUP(A99,'مدخلات الشهر'!$A$2:$K$501,3,FALSE),0)/(IFERROR(VLOOKUP(A99,'مدخلات الشهر'!$A$2:$K$501,3,FALSE),0)+IFERROR(VLOOKUP(A99,'مدخلات الشهر'!$A$2:$K$501,4,FALSE),0),1)))</f>
        <v>0</v>
      </c>
      <c r="F99" s="9">
        <f>IF(A99="","",IFERROR(VLOOKUP(A99,'مدخلات الشهر'!$A$2:$K$501,5,FALSE),0))</f>
        <v>0</v>
      </c>
      <c r="G99" s="9">
        <f>IF(A99="","",IFERROR(VLOOKUP(A99,'مدخلات الشهر'!$A$2:$K$501,6,FALSE),0))</f>
        <v>0</v>
      </c>
      <c r="H99" s="9">
        <f>IF(A99="","",IFERROR(VLOOKUP(A99,'مدخلات الشهر'!$A$2:$K$501,7,FALSE),0))</f>
        <v>0</v>
      </c>
      <c r="I99" s="9">
        <f>IF(A99="","",E99+F99+G99)</f>
        <v>0</v>
      </c>
      <c r="J99" s="9">
        <f>IF(A99="","",IFERROR(VLOOKUP(A99,'بيانات العاملين'!$A$2:$J$501,9,FALSE),0))</f>
        <v>0</v>
      </c>
      <c r="K99" s="9">
        <f>IF(A99="","",J99*'إعدادات'!$B$4)</f>
        <v>0</v>
      </c>
      <c r="L99" s="9">
        <f>IF(A99="","",SUM(MAX(0,MIN(MAX(0,(I99-K99)*'إعدادات'!$B$9-'إعدادات'!$B$8),'إعدادات'!$C$13)-'إعدادات'!$B$13)*'إعدادات'!$D$13,MAX(0,MIN(MAX(0,(I99-K99)*'إعدادات'!$B$9-'إعدادات'!$B$8),'إعدادات'!$C$14)-'إعدادات'!$B$14)*'إعدادات'!$D$14,MAX(0,MIN(MAX(0,(I99-K99)*'إعدادات'!$B$9-'إعدادات'!$B$8),'إعدادات'!$C$15)-'إعدادات'!$B$15)*'إعدادات'!$D$15,MAX(0,MIN(MAX(0,(I99-K99)*'إعدادات'!$B$9-'إعدادات'!$B$8),'إعدادات'!$C$16)-'إعدادات'!$B$16)*'إعدادات'!$D$16,MAX(0,MIN(MAX(0,(I99-K99)*'إعدادات'!$B$9-'إعدادات'!$B$8),'إعدادات'!$C$17)-'إعدادات'!$B$17)*'إعدادات'!$D$17,MAX(0,MIN(MAX(0,(I99-K99)*'إعدادات'!$B$9-'إعدادات'!$B$8),'إعدادات'!$C$18)-'إعدادات'!$B$18)*'إعدادات'!$D$18)/'إعدادات'!$B$9)</f>
        <v>0</v>
      </c>
      <c r="M99" s="9">
        <f>IF(A99="","",IFERROR(VLOOKUP(A99,'مدخلات الشهر'!$A$2:$K$501,8,FALSE),0))</f>
        <v>0</v>
      </c>
      <c r="N99" s="9">
        <f>IF(A99="","",IFERROR(VLOOKUP(A99,'مدخلات الشهر'!$A$2:$K$501,9,FALSE),0))</f>
        <v>0</v>
      </c>
      <c r="O99" s="9">
        <f>IF(A99="","",IFERROR(VLOOKUP(A99,'مدخلات الشهر'!$A$2:$K$501,10,FALSE),0))</f>
        <v>0</v>
      </c>
      <c r="P99" s="9">
        <f>IF(A99="","",SUM(K99:L99,M99:O99))</f>
        <v>0</v>
      </c>
      <c r="Q99" s="9">
        <f>IF(A99="","",E99+F99+G99+H99-P99)</f>
        <v>0</v>
      </c>
      <c r="R99" s="9">
        <f>IF(A99="","",J99*'إعدادات'!$B$5)</f>
        <v>0</v>
      </c>
      <c r="S99" s="9">
        <f>IF(A99="","",Q99+R99)</f>
        <v>0</v>
      </c>
    </row>
    <row r="100" spans="1:19" ht="20" customHeight="1">
      <c r="A100" s="5">
        <f>IF('بيانات العاملين'!A100="","",'بيانات العاملين'!A100)</f>
        <v>0</v>
      </c>
      <c r="B100" s="5">
        <f>IF(A100="","",IFERROR(VLOOKUP(A100,'بيانات العاملين'!$A$2:$J$501,2,FALSE),""))</f>
        <v>0</v>
      </c>
      <c r="C100" s="5">
        <f>IF(A100="","",IFERROR(VLOOKUP(A100,'بيانات العاملين'!$A$2:$J$501,4,FALSE),""))</f>
        <v>0</v>
      </c>
      <c r="D100" s="9">
        <f>IF(A100="","",IFERROR(VLOOKUP(A100,'بيانات العاملين'!$A$2:$J$501,8,FALSE),0))</f>
        <v>0</v>
      </c>
      <c r="E100" s="9">
        <f>IF(A100="","",MAX(0,D100*IFERROR(VLOOKUP(A100,'مدخلات الشهر'!$A$2:$K$501,3,FALSE),0)/(IFERROR(VLOOKUP(A100,'مدخلات الشهر'!$A$2:$K$501,3,FALSE),0)+IFERROR(VLOOKUP(A100,'مدخلات الشهر'!$A$2:$K$501,4,FALSE),0),1)))</f>
        <v>0</v>
      </c>
      <c r="F100" s="9">
        <f>IF(A100="","",IFERROR(VLOOKUP(A100,'مدخلات الشهر'!$A$2:$K$501,5,FALSE),0))</f>
        <v>0</v>
      </c>
      <c r="G100" s="9">
        <f>IF(A100="","",IFERROR(VLOOKUP(A100,'مدخلات الشهر'!$A$2:$K$501,6,FALSE),0))</f>
        <v>0</v>
      </c>
      <c r="H100" s="9">
        <f>IF(A100="","",IFERROR(VLOOKUP(A100,'مدخلات الشهر'!$A$2:$K$501,7,FALSE),0))</f>
        <v>0</v>
      </c>
      <c r="I100" s="9">
        <f>IF(A100="","",E100+F100+G100)</f>
        <v>0</v>
      </c>
      <c r="J100" s="9">
        <f>IF(A100="","",IFERROR(VLOOKUP(A100,'بيانات العاملين'!$A$2:$J$501,9,FALSE),0))</f>
        <v>0</v>
      </c>
      <c r="K100" s="9">
        <f>IF(A100="","",J100*'إعدادات'!$B$4)</f>
        <v>0</v>
      </c>
      <c r="L100" s="9">
        <f>IF(A100="","",SUM(MAX(0,MIN(MAX(0,(I100-K100)*'إعدادات'!$B$9-'إعدادات'!$B$8),'إعدادات'!$C$13)-'إعدادات'!$B$13)*'إعدادات'!$D$13,MAX(0,MIN(MAX(0,(I100-K100)*'إعدادات'!$B$9-'إعدادات'!$B$8),'إعدادات'!$C$14)-'إعدادات'!$B$14)*'إعدادات'!$D$14,MAX(0,MIN(MAX(0,(I100-K100)*'إعدادات'!$B$9-'إعدادات'!$B$8),'إعدادات'!$C$15)-'إعدادات'!$B$15)*'إعدادات'!$D$15,MAX(0,MIN(MAX(0,(I100-K100)*'إعدادات'!$B$9-'إعدادات'!$B$8),'إعدادات'!$C$16)-'إعدادات'!$B$16)*'إعدادات'!$D$16,MAX(0,MIN(MAX(0,(I100-K100)*'إعدادات'!$B$9-'إعدادات'!$B$8),'إعدادات'!$C$17)-'إعدادات'!$B$17)*'إعدادات'!$D$17,MAX(0,MIN(MAX(0,(I100-K100)*'إعدادات'!$B$9-'إعدادات'!$B$8),'إعدادات'!$C$18)-'إعدادات'!$B$18)*'إعدادات'!$D$18)/'إعدادات'!$B$9)</f>
        <v>0</v>
      </c>
      <c r="M100" s="9">
        <f>IF(A100="","",IFERROR(VLOOKUP(A100,'مدخلات الشهر'!$A$2:$K$501,8,FALSE),0))</f>
        <v>0</v>
      </c>
      <c r="N100" s="9">
        <f>IF(A100="","",IFERROR(VLOOKUP(A100,'مدخلات الشهر'!$A$2:$K$501,9,FALSE),0))</f>
        <v>0</v>
      </c>
      <c r="O100" s="9">
        <f>IF(A100="","",IFERROR(VLOOKUP(A100,'مدخلات الشهر'!$A$2:$K$501,10,FALSE),0))</f>
        <v>0</v>
      </c>
      <c r="P100" s="9">
        <f>IF(A100="","",SUM(K100:L100,M100:O100))</f>
        <v>0</v>
      </c>
      <c r="Q100" s="9">
        <f>IF(A100="","",E100+F100+G100+H100-P100)</f>
        <v>0</v>
      </c>
      <c r="R100" s="9">
        <f>IF(A100="","",J100*'إعدادات'!$B$5)</f>
        <v>0</v>
      </c>
      <c r="S100" s="9">
        <f>IF(A100="","",Q100+R100)</f>
        <v>0</v>
      </c>
    </row>
    <row r="101" spans="1:19" ht="20" customHeight="1">
      <c r="A101" s="5">
        <f>IF('بيانات العاملين'!A101="","",'بيانات العاملين'!A101)</f>
        <v>0</v>
      </c>
      <c r="B101" s="5">
        <f>IF(A101="","",IFERROR(VLOOKUP(A101,'بيانات العاملين'!$A$2:$J$501,2,FALSE),""))</f>
        <v>0</v>
      </c>
      <c r="C101" s="5">
        <f>IF(A101="","",IFERROR(VLOOKUP(A101,'بيانات العاملين'!$A$2:$J$501,4,FALSE),""))</f>
        <v>0</v>
      </c>
      <c r="D101" s="9">
        <f>IF(A101="","",IFERROR(VLOOKUP(A101,'بيانات العاملين'!$A$2:$J$501,8,FALSE),0))</f>
        <v>0</v>
      </c>
      <c r="E101" s="9">
        <f>IF(A101="","",MAX(0,D101*IFERROR(VLOOKUP(A101,'مدخلات الشهر'!$A$2:$K$501,3,FALSE),0)/(IFERROR(VLOOKUP(A101,'مدخلات الشهر'!$A$2:$K$501,3,FALSE),0)+IFERROR(VLOOKUP(A101,'مدخلات الشهر'!$A$2:$K$501,4,FALSE),0),1)))</f>
        <v>0</v>
      </c>
      <c r="F101" s="9">
        <f>IF(A101="","",IFERROR(VLOOKUP(A101,'مدخلات الشهر'!$A$2:$K$501,5,FALSE),0))</f>
        <v>0</v>
      </c>
      <c r="G101" s="9">
        <f>IF(A101="","",IFERROR(VLOOKUP(A101,'مدخلات الشهر'!$A$2:$K$501,6,FALSE),0))</f>
        <v>0</v>
      </c>
      <c r="H101" s="9">
        <f>IF(A101="","",IFERROR(VLOOKUP(A101,'مدخلات الشهر'!$A$2:$K$501,7,FALSE),0))</f>
        <v>0</v>
      </c>
      <c r="I101" s="9">
        <f>IF(A101="","",E101+F101+G101)</f>
        <v>0</v>
      </c>
      <c r="J101" s="9">
        <f>IF(A101="","",IFERROR(VLOOKUP(A101,'بيانات العاملين'!$A$2:$J$501,9,FALSE),0))</f>
        <v>0</v>
      </c>
      <c r="K101" s="9">
        <f>IF(A101="","",J101*'إعدادات'!$B$4)</f>
        <v>0</v>
      </c>
      <c r="L101" s="9">
        <f>IF(A101="","",SUM(MAX(0,MIN(MAX(0,(I101-K101)*'إعدادات'!$B$9-'إعدادات'!$B$8),'إعدادات'!$C$13)-'إعدادات'!$B$13)*'إعدادات'!$D$13,MAX(0,MIN(MAX(0,(I101-K101)*'إعدادات'!$B$9-'إعدادات'!$B$8),'إعدادات'!$C$14)-'إعدادات'!$B$14)*'إعدادات'!$D$14,MAX(0,MIN(MAX(0,(I101-K101)*'إعدادات'!$B$9-'إعدادات'!$B$8),'إعدادات'!$C$15)-'إعدادات'!$B$15)*'إعدادات'!$D$15,MAX(0,MIN(MAX(0,(I101-K101)*'إعدادات'!$B$9-'إعدادات'!$B$8),'إعدادات'!$C$16)-'إعدادات'!$B$16)*'إعدادات'!$D$16,MAX(0,MIN(MAX(0,(I101-K101)*'إعدادات'!$B$9-'إعدادات'!$B$8),'إعدادات'!$C$17)-'إعدادات'!$B$17)*'إعدادات'!$D$17,MAX(0,MIN(MAX(0,(I101-K101)*'إعدادات'!$B$9-'إعدادات'!$B$8),'إعدادات'!$C$18)-'إعدادات'!$B$18)*'إعدادات'!$D$18)/'إعدادات'!$B$9)</f>
        <v>0</v>
      </c>
      <c r="M101" s="9">
        <f>IF(A101="","",IFERROR(VLOOKUP(A101,'مدخلات الشهر'!$A$2:$K$501,8,FALSE),0))</f>
        <v>0</v>
      </c>
      <c r="N101" s="9">
        <f>IF(A101="","",IFERROR(VLOOKUP(A101,'مدخلات الشهر'!$A$2:$K$501,9,FALSE),0))</f>
        <v>0</v>
      </c>
      <c r="O101" s="9">
        <f>IF(A101="","",IFERROR(VLOOKUP(A101,'مدخلات الشهر'!$A$2:$K$501,10,FALSE),0))</f>
        <v>0</v>
      </c>
      <c r="P101" s="9">
        <f>IF(A101="","",SUM(K101:L101,M101:O101))</f>
        <v>0</v>
      </c>
      <c r="Q101" s="9">
        <f>IF(A101="","",E101+F101+G101+H101-P101)</f>
        <v>0</v>
      </c>
      <c r="R101" s="9">
        <f>IF(A101="","",J101*'إعدادات'!$B$5)</f>
        <v>0</v>
      </c>
      <c r="S101" s="9">
        <f>IF(A101="","",Q101+R101)</f>
        <v>0</v>
      </c>
    </row>
    <row r="102" spans="1:19" ht="20" customHeight="1">
      <c r="A102" s="5">
        <f>IF('بيانات العاملين'!A102="","",'بيانات العاملين'!A102)</f>
        <v>0</v>
      </c>
      <c r="B102" s="5">
        <f>IF(A102="","",IFERROR(VLOOKUP(A102,'بيانات العاملين'!$A$2:$J$501,2,FALSE),""))</f>
        <v>0</v>
      </c>
      <c r="C102" s="5">
        <f>IF(A102="","",IFERROR(VLOOKUP(A102,'بيانات العاملين'!$A$2:$J$501,4,FALSE),""))</f>
        <v>0</v>
      </c>
      <c r="D102" s="9">
        <f>IF(A102="","",IFERROR(VLOOKUP(A102,'بيانات العاملين'!$A$2:$J$501,8,FALSE),0))</f>
        <v>0</v>
      </c>
      <c r="E102" s="9">
        <f>IF(A102="","",MAX(0,D102*IFERROR(VLOOKUP(A102,'مدخلات الشهر'!$A$2:$K$501,3,FALSE),0)/(IFERROR(VLOOKUP(A102,'مدخلات الشهر'!$A$2:$K$501,3,FALSE),0)+IFERROR(VLOOKUP(A102,'مدخلات الشهر'!$A$2:$K$501,4,FALSE),0),1)))</f>
        <v>0</v>
      </c>
      <c r="F102" s="9">
        <f>IF(A102="","",IFERROR(VLOOKUP(A102,'مدخلات الشهر'!$A$2:$K$501,5,FALSE),0))</f>
        <v>0</v>
      </c>
      <c r="G102" s="9">
        <f>IF(A102="","",IFERROR(VLOOKUP(A102,'مدخلات الشهر'!$A$2:$K$501,6,FALSE),0))</f>
        <v>0</v>
      </c>
      <c r="H102" s="9">
        <f>IF(A102="","",IFERROR(VLOOKUP(A102,'مدخلات الشهر'!$A$2:$K$501,7,FALSE),0))</f>
        <v>0</v>
      </c>
      <c r="I102" s="9">
        <f>IF(A102="","",E102+F102+G102)</f>
        <v>0</v>
      </c>
      <c r="J102" s="9">
        <f>IF(A102="","",IFERROR(VLOOKUP(A102,'بيانات العاملين'!$A$2:$J$501,9,FALSE),0))</f>
        <v>0</v>
      </c>
      <c r="K102" s="9">
        <f>IF(A102="","",J102*'إعدادات'!$B$4)</f>
        <v>0</v>
      </c>
      <c r="L102" s="9">
        <f>IF(A102="","",SUM(MAX(0,MIN(MAX(0,(I102-K102)*'إعدادات'!$B$9-'إعدادات'!$B$8),'إعدادات'!$C$13)-'إعدادات'!$B$13)*'إعدادات'!$D$13,MAX(0,MIN(MAX(0,(I102-K102)*'إعدادات'!$B$9-'إعدادات'!$B$8),'إعدادات'!$C$14)-'إعدادات'!$B$14)*'إعدادات'!$D$14,MAX(0,MIN(MAX(0,(I102-K102)*'إعدادات'!$B$9-'إعدادات'!$B$8),'إعدادات'!$C$15)-'إعدادات'!$B$15)*'إعدادات'!$D$15,MAX(0,MIN(MAX(0,(I102-K102)*'إعدادات'!$B$9-'إعدادات'!$B$8),'إعدادات'!$C$16)-'إعدادات'!$B$16)*'إعدادات'!$D$16,MAX(0,MIN(MAX(0,(I102-K102)*'إعدادات'!$B$9-'إعدادات'!$B$8),'إعدادات'!$C$17)-'إعدادات'!$B$17)*'إعدادات'!$D$17,MAX(0,MIN(MAX(0,(I102-K102)*'إعدادات'!$B$9-'إعدادات'!$B$8),'إعدادات'!$C$18)-'إعدادات'!$B$18)*'إعدادات'!$D$18)/'إعدادات'!$B$9)</f>
        <v>0</v>
      </c>
      <c r="M102" s="9">
        <f>IF(A102="","",IFERROR(VLOOKUP(A102,'مدخلات الشهر'!$A$2:$K$501,8,FALSE),0))</f>
        <v>0</v>
      </c>
      <c r="N102" s="9">
        <f>IF(A102="","",IFERROR(VLOOKUP(A102,'مدخلات الشهر'!$A$2:$K$501,9,FALSE),0))</f>
        <v>0</v>
      </c>
      <c r="O102" s="9">
        <f>IF(A102="","",IFERROR(VLOOKUP(A102,'مدخلات الشهر'!$A$2:$K$501,10,FALSE),0))</f>
        <v>0</v>
      </c>
      <c r="P102" s="9">
        <f>IF(A102="","",SUM(K102:L102,M102:O102))</f>
        <v>0</v>
      </c>
      <c r="Q102" s="9">
        <f>IF(A102="","",E102+F102+G102+H102-P102)</f>
        <v>0</v>
      </c>
      <c r="R102" s="9">
        <f>IF(A102="","",J102*'إعدادات'!$B$5)</f>
        <v>0</v>
      </c>
      <c r="S102" s="9">
        <f>IF(A102="","",Q102+R102)</f>
        <v>0</v>
      </c>
    </row>
    <row r="103" spans="1:19" ht="20" customHeight="1">
      <c r="A103" s="5">
        <f>IF('بيانات العاملين'!A103="","",'بيانات العاملين'!A103)</f>
        <v>0</v>
      </c>
      <c r="B103" s="5">
        <f>IF(A103="","",IFERROR(VLOOKUP(A103,'بيانات العاملين'!$A$2:$J$501,2,FALSE),""))</f>
        <v>0</v>
      </c>
      <c r="C103" s="5">
        <f>IF(A103="","",IFERROR(VLOOKUP(A103,'بيانات العاملين'!$A$2:$J$501,4,FALSE),""))</f>
        <v>0</v>
      </c>
      <c r="D103" s="9">
        <f>IF(A103="","",IFERROR(VLOOKUP(A103,'بيانات العاملين'!$A$2:$J$501,8,FALSE),0))</f>
        <v>0</v>
      </c>
      <c r="E103" s="9">
        <f>IF(A103="","",MAX(0,D103*IFERROR(VLOOKUP(A103,'مدخلات الشهر'!$A$2:$K$501,3,FALSE),0)/(IFERROR(VLOOKUP(A103,'مدخلات الشهر'!$A$2:$K$501,3,FALSE),0)+IFERROR(VLOOKUP(A103,'مدخلات الشهر'!$A$2:$K$501,4,FALSE),0),1)))</f>
        <v>0</v>
      </c>
      <c r="F103" s="9">
        <f>IF(A103="","",IFERROR(VLOOKUP(A103,'مدخلات الشهر'!$A$2:$K$501,5,FALSE),0))</f>
        <v>0</v>
      </c>
      <c r="G103" s="9">
        <f>IF(A103="","",IFERROR(VLOOKUP(A103,'مدخلات الشهر'!$A$2:$K$501,6,FALSE),0))</f>
        <v>0</v>
      </c>
      <c r="H103" s="9">
        <f>IF(A103="","",IFERROR(VLOOKUP(A103,'مدخلات الشهر'!$A$2:$K$501,7,FALSE),0))</f>
        <v>0</v>
      </c>
      <c r="I103" s="9">
        <f>IF(A103="","",E103+F103+G103)</f>
        <v>0</v>
      </c>
      <c r="J103" s="9">
        <f>IF(A103="","",IFERROR(VLOOKUP(A103,'بيانات العاملين'!$A$2:$J$501,9,FALSE),0))</f>
        <v>0</v>
      </c>
      <c r="K103" s="9">
        <f>IF(A103="","",J103*'إعدادات'!$B$4)</f>
        <v>0</v>
      </c>
      <c r="L103" s="9">
        <f>IF(A103="","",SUM(MAX(0,MIN(MAX(0,(I103-K103)*'إعدادات'!$B$9-'إعدادات'!$B$8),'إعدادات'!$C$13)-'إعدادات'!$B$13)*'إعدادات'!$D$13,MAX(0,MIN(MAX(0,(I103-K103)*'إعدادات'!$B$9-'إعدادات'!$B$8),'إعدادات'!$C$14)-'إعدادات'!$B$14)*'إعدادات'!$D$14,MAX(0,MIN(MAX(0,(I103-K103)*'إعدادات'!$B$9-'إعدادات'!$B$8),'إعدادات'!$C$15)-'إعدادات'!$B$15)*'إعدادات'!$D$15,MAX(0,MIN(MAX(0,(I103-K103)*'إعدادات'!$B$9-'إعدادات'!$B$8),'إعدادات'!$C$16)-'إعدادات'!$B$16)*'إعدادات'!$D$16,MAX(0,MIN(MAX(0,(I103-K103)*'إعدادات'!$B$9-'إعدادات'!$B$8),'إعدادات'!$C$17)-'إعدادات'!$B$17)*'إعدادات'!$D$17,MAX(0,MIN(MAX(0,(I103-K103)*'إعدادات'!$B$9-'إعدادات'!$B$8),'إعدادات'!$C$18)-'إعدادات'!$B$18)*'إعدادات'!$D$18)/'إعدادات'!$B$9)</f>
        <v>0</v>
      </c>
      <c r="M103" s="9">
        <f>IF(A103="","",IFERROR(VLOOKUP(A103,'مدخلات الشهر'!$A$2:$K$501,8,FALSE),0))</f>
        <v>0</v>
      </c>
      <c r="N103" s="9">
        <f>IF(A103="","",IFERROR(VLOOKUP(A103,'مدخلات الشهر'!$A$2:$K$501,9,FALSE),0))</f>
        <v>0</v>
      </c>
      <c r="O103" s="9">
        <f>IF(A103="","",IFERROR(VLOOKUP(A103,'مدخلات الشهر'!$A$2:$K$501,10,FALSE),0))</f>
        <v>0</v>
      </c>
      <c r="P103" s="9">
        <f>IF(A103="","",SUM(K103:L103,M103:O103))</f>
        <v>0</v>
      </c>
      <c r="Q103" s="9">
        <f>IF(A103="","",E103+F103+G103+H103-P103)</f>
        <v>0</v>
      </c>
      <c r="R103" s="9">
        <f>IF(A103="","",J103*'إعدادات'!$B$5)</f>
        <v>0</v>
      </c>
      <c r="S103" s="9">
        <f>IF(A103="","",Q103+R103)</f>
        <v>0</v>
      </c>
    </row>
    <row r="104" spans="1:19" ht="20" customHeight="1">
      <c r="A104" s="5">
        <f>IF('بيانات العاملين'!A104="","",'بيانات العاملين'!A104)</f>
        <v>0</v>
      </c>
      <c r="B104" s="5">
        <f>IF(A104="","",IFERROR(VLOOKUP(A104,'بيانات العاملين'!$A$2:$J$501,2,FALSE),""))</f>
        <v>0</v>
      </c>
      <c r="C104" s="5">
        <f>IF(A104="","",IFERROR(VLOOKUP(A104,'بيانات العاملين'!$A$2:$J$501,4,FALSE),""))</f>
        <v>0</v>
      </c>
      <c r="D104" s="9">
        <f>IF(A104="","",IFERROR(VLOOKUP(A104,'بيانات العاملين'!$A$2:$J$501,8,FALSE),0))</f>
        <v>0</v>
      </c>
      <c r="E104" s="9">
        <f>IF(A104="","",MAX(0,D104*IFERROR(VLOOKUP(A104,'مدخلات الشهر'!$A$2:$K$501,3,FALSE),0)/(IFERROR(VLOOKUP(A104,'مدخلات الشهر'!$A$2:$K$501,3,FALSE),0)+IFERROR(VLOOKUP(A104,'مدخلات الشهر'!$A$2:$K$501,4,FALSE),0),1)))</f>
        <v>0</v>
      </c>
      <c r="F104" s="9">
        <f>IF(A104="","",IFERROR(VLOOKUP(A104,'مدخلات الشهر'!$A$2:$K$501,5,FALSE),0))</f>
        <v>0</v>
      </c>
      <c r="G104" s="9">
        <f>IF(A104="","",IFERROR(VLOOKUP(A104,'مدخلات الشهر'!$A$2:$K$501,6,FALSE),0))</f>
        <v>0</v>
      </c>
      <c r="H104" s="9">
        <f>IF(A104="","",IFERROR(VLOOKUP(A104,'مدخلات الشهر'!$A$2:$K$501,7,FALSE),0))</f>
        <v>0</v>
      </c>
      <c r="I104" s="9">
        <f>IF(A104="","",E104+F104+G104)</f>
        <v>0</v>
      </c>
      <c r="J104" s="9">
        <f>IF(A104="","",IFERROR(VLOOKUP(A104,'بيانات العاملين'!$A$2:$J$501,9,FALSE),0))</f>
        <v>0</v>
      </c>
      <c r="K104" s="9">
        <f>IF(A104="","",J104*'إعدادات'!$B$4)</f>
        <v>0</v>
      </c>
      <c r="L104" s="9">
        <f>IF(A104="","",SUM(MAX(0,MIN(MAX(0,(I104-K104)*'إعدادات'!$B$9-'إعدادات'!$B$8),'إعدادات'!$C$13)-'إعدادات'!$B$13)*'إعدادات'!$D$13,MAX(0,MIN(MAX(0,(I104-K104)*'إعدادات'!$B$9-'إعدادات'!$B$8),'إعدادات'!$C$14)-'إعدادات'!$B$14)*'إعدادات'!$D$14,MAX(0,MIN(MAX(0,(I104-K104)*'إعدادات'!$B$9-'إعدادات'!$B$8),'إعدادات'!$C$15)-'إعدادات'!$B$15)*'إعدادات'!$D$15,MAX(0,MIN(MAX(0,(I104-K104)*'إعدادات'!$B$9-'إعدادات'!$B$8),'إعدادات'!$C$16)-'إعدادات'!$B$16)*'إعدادات'!$D$16,MAX(0,MIN(MAX(0,(I104-K104)*'إعدادات'!$B$9-'إعدادات'!$B$8),'إعدادات'!$C$17)-'إعدادات'!$B$17)*'إعدادات'!$D$17,MAX(0,MIN(MAX(0,(I104-K104)*'إعدادات'!$B$9-'إعدادات'!$B$8),'إعدادات'!$C$18)-'إعدادات'!$B$18)*'إعدادات'!$D$18)/'إعدادات'!$B$9)</f>
        <v>0</v>
      </c>
      <c r="M104" s="9">
        <f>IF(A104="","",IFERROR(VLOOKUP(A104,'مدخلات الشهر'!$A$2:$K$501,8,FALSE),0))</f>
        <v>0</v>
      </c>
      <c r="N104" s="9">
        <f>IF(A104="","",IFERROR(VLOOKUP(A104,'مدخلات الشهر'!$A$2:$K$501,9,FALSE),0))</f>
        <v>0</v>
      </c>
      <c r="O104" s="9">
        <f>IF(A104="","",IFERROR(VLOOKUP(A104,'مدخلات الشهر'!$A$2:$K$501,10,FALSE),0))</f>
        <v>0</v>
      </c>
      <c r="P104" s="9">
        <f>IF(A104="","",SUM(K104:L104,M104:O104))</f>
        <v>0</v>
      </c>
      <c r="Q104" s="9">
        <f>IF(A104="","",E104+F104+G104+H104-P104)</f>
        <v>0</v>
      </c>
      <c r="R104" s="9">
        <f>IF(A104="","",J104*'إعدادات'!$B$5)</f>
        <v>0</v>
      </c>
      <c r="S104" s="9">
        <f>IF(A104="","",Q104+R104)</f>
        <v>0</v>
      </c>
    </row>
    <row r="105" spans="1:19" ht="20" customHeight="1">
      <c r="A105" s="5">
        <f>IF('بيانات العاملين'!A105="","",'بيانات العاملين'!A105)</f>
        <v>0</v>
      </c>
      <c r="B105" s="5">
        <f>IF(A105="","",IFERROR(VLOOKUP(A105,'بيانات العاملين'!$A$2:$J$501,2,FALSE),""))</f>
        <v>0</v>
      </c>
      <c r="C105" s="5">
        <f>IF(A105="","",IFERROR(VLOOKUP(A105,'بيانات العاملين'!$A$2:$J$501,4,FALSE),""))</f>
        <v>0</v>
      </c>
      <c r="D105" s="9">
        <f>IF(A105="","",IFERROR(VLOOKUP(A105,'بيانات العاملين'!$A$2:$J$501,8,FALSE),0))</f>
        <v>0</v>
      </c>
      <c r="E105" s="9">
        <f>IF(A105="","",MAX(0,D105*IFERROR(VLOOKUP(A105,'مدخلات الشهر'!$A$2:$K$501,3,FALSE),0)/(IFERROR(VLOOKUP(A105,'مدخلات الشهر'!$A$2:$K$501,3,FALSE),0)+IFERROR(VLOOKUP(A105,'مدخلات الشهر'!$A$2:$K$501,4,FALSE),0),1)))</f>
        <v>0</v>
      </c>
      <c r="F105" s="9">
        <f>IF(A105="","",IFERROR(VLOOKUP(A105,'مدخلات الشهر'!$A$2:$K$501,5,FALSE),0))</f>
        <v>0</v>
      </c>
      <c r="G105" s="9">
        <f>IF(A105="","",IFERROR(VLOOKUP(A105,'مدخلات الشهر'!$A$2:$K$501,6,FALSE),0))</f>
        <v>0</v>
      </c>
      <c r="H105" s="9">
        <f>IF(A105="","",IFERROR(VLOOKUP(A105,'مدخلات الشهر'!$A$2:$K$501,7,FALSE),0))</f>
        <v>0</v>
      </c>
      <c r="I105" s="9">
        <f>IF(A105="","",E105+F105+G105)</f>
        <v>0</v>
      </c>
      <c r="J105" s="9">
        <f>IF(A105="","",IFERROR(VLOOKUP(A105,'بيانات العاملين'!$A$2:$J$501,9,FALSE),0))</f>
        <v>0</v>
      </c>
      <c r="K105" s="9">
        <f>IF(A105="","",J105*'إعدادات'!$B$4)</f>
        <v>0</v>
      </c>
      <c r="L105" s="9">
        <f>IF(A105="","",SUM(MAX(0,MIN(MAX(0,(I105-K105)*'إعدادات'!$B$9-'إعدادات'!$B$8),'إعدادات'!$C$13)-'إعدادات'!$B$13)*'إعدادات'!$D$13,MAX(0,MIN(MAX(0,(I105-K105)*'إعدادات'!$B$9-'إعدادات'!$B$8),'إعدادات'!$C$14)-'إعدادات'!$B$14)*'إعدادات'!$D$14,MAX(0,MIN(MAX(0,(I105-K105)*'إعدادات'!$B$9-'إعدادات'!$B$8),'إعدادات'!$C$15)-'إعدادات'!$B$15)*'إعدادات'!$D$15,MAX(0,MIN(MAX(0,(I105-K105)*'إعدادات'!$B$9-'إعدادات'!$B$8),'إعدادات'!$C$16)-'إعدادات'!$B$16)*'إعدادات'!$D$16,MAX(0,MIN(MAX(0,(I105-K105)*'إعدادات'!$B$9-'إعدادات'!$B$8),'إعدادات'!$C$17)-'إعدادات'!$B$17)*'إعدادات'!$D$17,MAX(0,MIN(MAX(0,(I105-K105)*'إعدادات'!$B$9-'إعدادات'!$B$8),'إعدادات'!$C$18)-'إعدادات'!$B$18)*'إعدادات'!$D$18)/'إعدادات'!$B$9)</f>
        <v>0</v>
      </c>
      <c r="M105" s="9">
        <f>IF(A105="","",IFERROR(VLOOKUP(A105,'مدخلات الشهر'!$A$2:$K$501,8,FALSE),0))</f>
        <v>0</v>
      </c>
      <c r="N105" s="9">
        <f>IF(A105="","",IFERROR(VLOOKUP(A105,'مدخلات الشهر'!$A$2:$K$501,9,FALSE),0))</f>
        <v>0</v>
      </c>
      <c r="O105" s="9">
        <f>IF(A105="","",IFERROR(VLOOKUP(A105,'مدخلات الشهر'!$A$2:$K$501,10,FALSE),0))</f>
        <v>0</v>
      </c>
      <c r="P105" s="9">
        <f>IF(A105="","",SUM(K105:L105,M105:O105))</f>
        <v>0</v>
      </c>
      <c r="Q105" s="9">
        <f>IF(A105="","",E105+F105+G105+H105-P105)</f>
        <v>0</v>
      </c>
      <c r="R105" s="9">
        <f>IF(A105="","",J105*'إعدادات'!$B$5)</f>
        <v>0</v>
      </c>
      <c r="S105" s="9">
        <f>IF(A105="","",Q105+R105)</f>
        <v>0</v>
      </c>
    </row>
    <row r="106" spans="1:19" ht="20" customHeight="1">
      <c r="A106" s="5">
        <f>IF('بيانات العاملين'!A106="","",'بيانات العاملين'!A106)</f>
        <v>0</v>
      </c>
      <c r="B106" s="5">
        <f>IF(A106="","",IFERROR(VLOOKUP(A106,'بيانات العاملين'!$A$2:$J$501,2,FALSE),""))</f>
        <v>0</v>
      </c>
      <c r="C106" s="5">
        <f>IF(A106="","",IFERROR(VLOOKUP(A106,'بيانات العاملين'!$A$2:$J$501,4,FALSE),""))</f>
        <v>0</v>
      </c>
      <c r="D106" s="9">
        <f>IF(A106="","",IFERROR(VLOOKUP(A106,'بيانات العاملين'!$A$2:$J$501,8,FALSE),0))</f>
        <v>0</v>
      </c>
      <c r="E106" s="9">
        <f>IF(A106="","",MAX(0,D106*IFERROR(VLOOKUP(A106,'مدخلات الشهر'!$A$2:$K$501,3,FALSE),0)/(IFERROR(VLOOKUP(A106,'مدخلات الشهر'!$A$2:$K$501,3,FALSE),0)+IFERROR(VLOOKUP(A106,'مدخلات الشهر'!$A$2:$K$501,4,FALSE),0),1)))</f>
        <v>0</v>
      </c>
      <c r="F106" s="9">
        <f>IF(A106="","",IFERROR(VLOOKUP(A106,'مدخلات الشهر'!$A$2:$K$501,5,FALSE),0))</f>
        <v>0</v>
      </c>
      <c r="G106" s="9">
        <f>IF(A106="","",IFERROR(VLOOKUP(A106,'مدخلات الشهر'!$A$2:$K$501,6,FALSE),0))</f>
        <v>0</v>
      </c>
      <c r="H106" s="9">
        <f>IF(A106="","",IFERROR(VLOOKUP(A106,'مدخلات الشهر'!$A$2:$K$501,7,FALSE),0))</f>
        <v>0</v>
      </c>
      <c r="I106" s="9">
        <f>IF(A106="","",E106+F106+G106)</f>
        <v>0</v>
      </c>
      <c r="J106" s="9">
        <f>IF(A106="","",IFERROR(VLOOKUP(A106,'بيانات العاملين'!$A$2:$J$501,9,FALSE),0))</f>
        <v>0</v>
      </c>
      <c r="K106" s="9">
        <f>IF(A106="","",J106*'إعدادات'!$B$4)</f>
        <v>0</v>
      </c>
      <c r="L106" s="9">
        <f>IF(A106="","",SUM(MAX(0,MIN(MAX(0,(I106-K106)*'إعدادات'!$B$9-'إعدادات'!$B$8),'إعدادات'!$C$13)-'إعدادات'!$B$13)*'إعدادات'!$D$13,MAX(0,MIN(MAX(0,(I106-K106)*'إعدادات'!$B$9-'إعدادات'!$B$8),'إعدادات'!$C$14)-'إعدادات'!$B$14)*'إعدادات'!$D$14,MAX(0,MIN(MAX(0,(I106-K106)*'إعدادات'!$B$9-'إعدادات'!$B$8),'إعدادات'!$C$15)-'إعدادات'!$B$15)*'إعدادات'!$D$15,MAX(0,MIN(MAX(0,(I106-K106)*'إعدادات'!$B$9-'إعدادات'!$B$8),'إعدادات'!$C$16)-'إعدادات'!$B$16)*'إعدادات'!$D$16,MAX(0,MIN(MAX(0,(I106-K106)*'إعدادات'!$B$9-'إعدادات'!$B$8),'إعدادات'!$C$17)-'إعدادات'!$B$17)*'إعدادات'!$D$17,MAX(0,MIN(MAX(0,(I106-K106)*'إعدادات'!$B$9-'إعدادات'!$B$8),'إعدادات'!$C$18)-'إعدادات'!$B$18)*'إعدادات'!$D$18)/'إعدادات'!$B$9)</f>
        <v>0</v>
      </c>
      <c r="M106" s="9">
        <f>IF(A106="","",IFERROR(VLOOKUP(A106,'مدخلات الشهر'!$A$2:$K$501,8,FALSE),0))</f>
        <v>0</v>
      </c>
      <c r="N106" s="9">
        <f>IF(A106="","",IFERROR(VLOOKUP(A106,'مدخلات الشهر'!$A$2:$K$501,9,FALSE),0))</f>
        <v>0</v>
      </c>
      <c r="O106" s="9">
        <f>IF(A106="","",IFERROR(VLOOKUP(A106,'مدخلات الشهر'!$A$2:$K$501,10,FALSE),0))</f>
        <v>0</v>
      </c>
      <c r="P106" s="9">
        <f>IF(A106="","",SUM(K106:L106,M106:O106))</f>
        <v>0</v>
      </c>
      <c r="Q106" s="9">
        <f>IF(A106="","",E106+F106+G106+H106-P106)</f>
        <v>0</v>
      </c>
      <c r="R106" s="9">
        <f>IF(A106="","",J106*'إعدادات'!$B$5)</f>
        <v>0</v>
      </c>
      <c r="S106" s="9">
        <f>IF(A106="","",Q106+R106)</f>
        <v>0</v>
      </c>
    </row>
    <row r="107" spans="1:19" ht="20" customHeight="1">
      <c r="A107" s="5">
        <f>IF('بيانات العاملين'!A107="","",'بيانات العاملين'!A107)</f>
        <v>0</v>
      </c>
      <c r="B107" s="5">
        <f>IF(A107="","",IFERROR(VLOOKUP(A107,'بيانات العاملين'!$A$2:$J$501,2,FALSE),""))</f>
        <v>0</v>
      </c>
      <c r="C107" s="5">
        <f>IF(A107="","",IFERROR(VLOOKUP(A107,'بيانات العاملين'!$A$2:$J$501,4,FALSE),""))</f>
        <v>0</v>
      </c>
      <c r="D107" s="9">
        <f>IF(A107="","",IFERROR(VLOOKUP(A107,'بيانات العاملين'!$A$2:$J$501,8,FALSE),0))</f>
        <v>0</v>
      </c>
      <c r="E107" s="9">
        <f>IF(A107="","",MAX(0,D107*IFERROR(VLOOKUP(A107,'مدخلات الشهر'!$A$2:$K$501,3,FALSE),0)/(IFERROR(VLOOKUP(A107,'مدخلات الشهر'!$A$2:$K$501,3,FALSE),0)+IFERROR(VLOOKUP(A107,'مدخلات الشهر'!$A$2:$K$501,4,FALSE),0),1)))</f>
        <v>0</v>
      </c>
      <c r="F107" s="9">
        <f>IF(A107="","",IFERROR(VLOOKUP(A107,'مدخلات الشهر'!$A$2:$K$501,5,FALSE),0))</f>
        <v>0</v>
      </c>
      <c r="G107" s="9">
        <f>IF(A107="","",IFERROR(VLOOKUP(A107,'مدخلات الشهر'!$A$2:$K$501,6,FALSE),0))</f>
        <v>0</v>
      </c>
      <c r="H107" s="9">
        <f>IF(A107="","",IFERROR(VLOOKUP(A107,'مدخلات الشهر'!$A$2:$K$501,7,FALSE),0))</f>
        <v>0</v>
      </c>
      <c r="I107" s="9">
        <f>IF(A107="","",E107+F107+G107)</f>
        <v>0</v>
      </c>
      <c r="J107" s="9">
        <f>IF(A107="","",IFERROR(VLOOKUP(A107,'بيانات العاملين'!$A$2:$J$501,9,FALSE),0))</f>
        <v>0</v>
      </c>
      <c r="K107" s="9">
        <f>IF(A107="","",J107*'إعدادات'!$B$4)</f>
        <v>0</v>
      </c>
      <c r="L107" s="9">
        <f>IF(A107="","",SUM(MAX(0,MIN(MAX(0,(I107-K107)*'إعدادات'!$B$9-'إعدادات'!$B$8),'إعدادات'!$C$13)-'إعدادات'!$B$13)*'إعدادات'!$D$13,MAX(0,MIN(MAX(0,(I107-K107)*'إعدادات'!$B$9-'إعدادات'!$B$8),'إعدادات'!$C$14)-'إعدادات'!$B$14)*'إعدادات'!$D$14,MAX(0,MIN(MAX(0,(I107-K107)*'إعدادات'!$B$9-'إعدادات'!$B$8),'إعدادات'!$C$15)-'إعدادات'!$B$15)*'إعدادات'!$D$15,MAX(0,MIN(MAX(0,(I107-K107)*'إعدادات'!$B$9-'إعدادات'!$B$8),'إعدادات'!$C$16)-'إعدادات'!$B$16)*'إعدادات'!$D$16,MAX(0,MIN(MAX(0,(I107-K107)*'إعدادات'!$B$9-'إعدادات'!$B$8),'إعدادات'!$C$17)-'إعدادات'!$B$17)*'إعدادات'!$D$17,MAX(0,MIN(MAX(0,(I107-K107)*'إعدادات'!$B$9-'إعدادات'!$B$8),'إعدادات'!$C$18)-'إعدادات'!$B$18)*'إعدادات'!$D$18)/'إعدادات'!$B$9)</f>
        <v>0</v>
      </c>
      <c r="M107" s="9">
        <f>IF(A107="","",IFERROR(VLOOKUP(A107,'مدخلات الشهر'!$A$2:$K$501,8,FALSE),0))</f>
        <v>0</v>
      </c>
      <c r="N107" s="9">
        <f>IF(A107="","",IFERROR(VLOOKUP(A107,'مدخلات الشهر'!$A$2:$K$501,9,FALSE),0))</f>
        <v>0</v>
      </c>
      <c r="O107" s="9">
        <f>IF(A107="","",IFERROR(VLOOKUP(A107,'مدخلات الشهر'!$A$2:$K$501,10,FALSE),0))</f>
        <v>0</v>
      </c>
      <c r="P107" s="9">
        <f>IF(A107="","",SUM(K107:L107,M107:O107))</f>
        <v>0</v>
      </c>
      <c r="Q107" s="9">
        <f>IF(A107="","",E107+F107+G107+H107-P107)</f>
        <v>0</v>
      </c>
      <c r="R107" s="9">
        <f>IF(A107="","",J107*'إعدادات'!$B$5)</f>
        <v>0</v>
      </c>
      <c r="S107" s="9">
        <f>IF(A107="","",Q107+R107)</f>
        <v>0</v>
      </c>
    </row>
    <row r="108" spans="1:19" ht="20" customHeight="1">
      <c r="A108" s="5">
        <f>IF('بيانات العاملين'!A108="","",'بيانات العاملين'!A108)</f>
        <v>0</v>
      </c>
      <c r="B108" s="5">
        <f>IF(A108="","",IFERROR(VLOOKUP(A108,'بيانات العاملين'!$A$2:$J$501,2,FALSE),""))</f>
        <v>0</v>
      </c>
      <c r="C108" s="5">
        <f>IF(A108="","",IFERROR(VLOOKUP(A108,'بيانات العاملين'!$A$2:$J$501,4,FALSE),""))</f>
        <v>0</v>
      </c>
      <c r="D108" s="9">
        <f>IF(A108="","",IFERROR(VLOOKUP(A108,'بيانات العاملين'!$A$2:$J$501,8,FALSE),0))</f>
        <v>0</v>
      </c>
      <c r="E108" s="9">
        <f>IF(A108="","",MAX(0,D108*IFERROR(VLOOKUP(A108,'مدخلات الشهر'!$A$2:$K$501,3,FALSE),0)/(IFERROR(VLOOKUP(A108,'مدخلات الشهر'!$A$2:$K$501,3,FALSE),0)+IFERROR(VLOOKUP(A108,'مدخلات الشهر'!$A$2:$K$501,4,FALSE),0),1)))</f>
        <v>0</v>
      </c>
      <c r="F108" s="9">
        <f>IF(A108="","",IFERROR(VLOOKUP(A108,'مدخلات الشهر'!$A$2:$K$501,5,FALSE),0))</f>
        <v>0</v>
      </c>
      <c r="G108" s="9">
        <f>IF(A108="","",IFERROR(VLOOKUP(A108,'مدخلات الشهر'!$A$2:$K$501,6,FALSE),0))</f>
        <v>0</v>
      </c>
      <c r="H108" s="9">
        <f>IF(A108="","",IFERROR(VLOOKUP(A108,'مدخلات الشهر'!$A$2:$K$501,7,FALSE),0))</f>
        <v>0</v>
      </c>
      <c r="I108" s="9">
        <f>IF(A108="","",E108+F108+G108)</f>
        <v>0</v>
      </c>
      <c r="J108" s="9">
        <f>IF(A108="","",IFERROR(VLOOKUP(A108,'بيانات العاملين'!$A$2:$J$501,9,FALSE),0))</f>
        <v>0</v>
      </c>
      <c r="K108" s="9">
        <f>IF(A108="","",J108*'إعدادات'!$B$4)</f>
        <v>0</v>
      </c>
      <c r="L108" s="9">
        <f>IF(A108="","",SUM(MAX(0,MIN(MAX(0,(I108-K108)*'إعدادات'!$B$9-'إعدادات'!$B$8),'إعدادات'!$C$13)-'إعدادات'!$B$13)*'إعدادات'!$D$13,MAX(0,MIN(MAX(0,(I108-K108)*'إعدادات'!$B$9-'إعدادات'!$B$8),'إعدادات'!$C$14)-'إعدادات'!$B$14)*'إعدادات'!$D$14,MAX(0,MIN(MAX(0,(I108-K108)*'إعدادات'!$B$9-'إعدادات'!$B$8),'إعدادات'!$C$15)-'إعدادات'!$B$15)*'إعدادات'!$D$15,MAX(0,MIN(MAX(0,(I108-K108)*'إعدادات'!$B$9-'إعدادات'!$B$8),'إعدادات'!$C$16)-'إعدادات'!$B$16)*'إعدادات'!$D$16,MAX(0,MIN(MAX(0,(I108-K108)*'إعدادات'!$B$9-'إعدادات'!$B$8),'إعدادات'!$C$17)-'إعدادات'!$B$17)*'إعدادات'!$D$17,MAX(0,MIN(MAX(0,(I108-K108)*'إعدادات'!$B$9-'إعدادات'!$B$8),'إعدادات'!$C$18)-'إعدادات'!$B$18)*'إعدادات'!$D$18)/'إعدادات'!$B$9)</f>
        <v>0</v>
      </c>
      <c r="M108" s="9">
        <f>IF(A108="","",IFERROR(VLOOKUP(A108,'مدخلات الشهر'!$A$2:$K$501,8,FALSE),0))</f>
        <v>0</v>
      </c>
      <c r="N108" s="9">
        <f>IF(A108="","",IFERROR(VLOOKUP(A108,'مدخلات الشهر'!$A$2:$K$501,9,FALSE),0))</f>
        <v>0</v>
      </c>
      <c r="O108" s="9">
        <f>IF(A108="","",IFERROR(VLOOKUP(A108,'مدخلات الشهر'!$A$2:$K$501,10,FALSE),0))</f>
        <v>0</v>
      </c>
      <c r="P108" s="9">
        <f>IF(A108="","",SUM(K108:L108,M108:O108))</f>
        <v>0</v>
      </c>
      <c r="Q108" s="9">
        <f>IF(A108="","",E108+F108+G108+H108-P108)</f>
        <v>0</v>
      </c>
      <c r="R108" s="9">
        <f>IF(A108="","",J108*'إعدادات'!$B$5)</f>
        <v>0</v>
      </c>
      <c r="S108" s="9">
        <f>IF(A108="","",Q108+R108)</f>
        <v>0</v>
      </c>
    </row>
    <row r="109" spans="1:19" ht="20" customHeight="1">
      <c r="A109" s="5">
        <f>IF('بيانات العاملين'!A109="","",'بيانات العاملين'!A109)</f>
        <v>0</v>
      </c>
      <c r="B109" s="5">
        <f>IF(A109="","",IFERROR(VLOOKUP(A109,'بيانات العاملين'!$A$2:$J$501,2,FALSE),""))</f>
        <v>0</v>
      </c>
      <c r="C109" s="5">
        <f>IF(A109="","",IFERROR(VLOOKUP(A109,'بيانات العاملين'!$A$2:$J$501,4,FALSE),""))</f>
        <v>0</v>
      </c>
      <c r="D109" s="9">
        <f>IF(A109="","",IFERROR(VLOOKUP(A109,'بيانات العاملين'!$A$2:$J$501,8,FALSE),0))</f>
        <v>0</v>
      </c>
      <c r="E109" s="9">
        <f>IF(A109="","",MAX(0,D109*IFERROR(VLOOKUP(A109,'مدخلات الشهر'!$A$2:$K$501,3,FALSE),0)/(IFERROR(VLOOKUP(A109,'مدخلات الشهر'!$A$2:$K$501,3,FALSE),0)+IFERROR(VLOOKUP(A109,'مدخلات الشهر'!$A$2:$K$501,4,FALSE),0),1)))</f>
        <v>0</v>
      </c>
      <c r="F109" s="9">
        <f>IF(A109="","",IFERROR(VLOOKUP(A109,'مدخلات الشهر'!$A$2:$K$501,5,FALSE),0))</f>
        <v>0</v>
      </c>
      <c r="G109" s="9">
        <f>IF(A109="","",IFERROR(VLOOKUP(A109,'مدخلات الشهر'!$A$2:$K$501,6,FALSE),0))</f>
        <v>0</v>
      </c>
      <c r="H109" s="9">
        <f>IF(A109="","",IFERROR(VLOOKUP(A109,'مدخلات الشهر'!$A$2:$K$501,7,FALSE),0))</f>
        <v>0</v>
      </c>
      <c r="I109" s="9">
        <f>IF(A109="","",E109+F109+G109)</f>
        <v>0</v>
      </c>
      <c r="J109" s="9">
        <f>IF(A109="","",IFERROR(VLOOKUP(A109,'بيانات العاملين'!$A$2:$J$501,9,FALSE),0))</f>
        <v>0</v>
      </c>
      <c r="K109" s="9">
        <f>IF(A109="","",J109*'إعدادات'!$B$4)</f>
        <v>0</v>
      </c>
      <c r="L109" s="9">
        <f>IF(A109="","",SUM(MAX(0,MIN(MAX(0,(I109-K109)*'إعدادات'!$B$9-'إعدادات'!$B$8),'إعدادات'!$C$13)-'إعدادات'!$B$13)*'إعدادات'!$D$13,MAX(0,MIN(MAX(0,(I109-K109)*'إعدادات'!$B$9-'إعدادات'!$B$8),'إعدادات'!$C$14)-'إعدادات'!$B$14)*'إعدادات'!$D$14,MAX(0,MIN(MAX(0,(I109-K109)*'إعدادات'!$B$9-'إعدادات'!$B$8),'إعدادات'!$C$15)-'إعدادات'!$B$15)*'إعدادات'!$D$15,MAX(0,MIN(MAX(0,(I109-K109)*'إعدادات'!$B$9-'إعدادات'!$B$8),'إعدادات'!$C$16)-'إعدادات'!$B$16)*'إعدادات'!$D$16,MAX(0,MIN(MAX(0,(I109-K109)*'إعدادات'!$B$9-'إعدادات'!$B$8),'إعدادات'!$C$17)-'إعدادات'!$B$17)*'إعدادات'!$D$17,MAX(0,MIN(MAX(0,(I109-K109)*'إعدادات'!$B$9-'إعدادات'!$B$8),'إعدادات'!$C$18)-'إعدادات'!$B$18)*'إعدادات'!$D$18)/'إعدادات'!$B$9)</f>
        <v>0</v>
      </c>
      <c r="M109" s="9">
        <f>IF(A109="","",IFERROR(VLOOKUP(A109,'مدخلات الشهر'!$A$2:$K$501,8,FALSE),0))</f>
        <v>0</v>
      </c>
      <c r="N109" s="9">
        <f>IF(A109="","",IFERROR(VLOOKUP(A109,'مدخلات الشهر'!$A$2:$K$501,9,FALSE),0))</f>
        <v>0</v>
      </c>
      <c r="O109" s="9">
        <f>IF(A109="","",IFERROR(VLOOKUP(A109,'مدخلات الشهر'!$A$2:$K$501,10,FALSE),0))</f>
        <v>0</v>
      </c>
      <c r="P109" s="9">
        <f>IF(A109="","",SUM(K109:L109,M109:O109))</f>
        <v>0</v>
      </c>
      <c r="Q109" s="9">
        <f>IF(A109="","",E109+F109+G109+H109-P109)</f>
        <v>0</v>
      </c>
      <c r="R109" s="9">
        <f>IF(A109="","",J109*'إعدادات'!$B$5)</f>
        <v>0</v>
      </c>
      <c r="S109" s="9">
        <f>IF(A109="","",Q109+R109)</f>
        <v>0</v>
      </c>
    </row>
    <row r="110" spans="1:19" ht="20" customHeight="1">
      <c r="A110" s="5">
        <f>IF('بيانات العاملين'!A110="","",'بيانات العاملين'!A110)</f>
        <v>0</v>
      </c>
      <c r="B110" s="5">
        <f>IF(A110="","",IFERROR(VLOOKUP(A110,'بيانات العاملين'!$A$2:$J$501,2,FALSE),""))</f>
        <v>0</v>
      </c>
      <c r="C110" s="5">
        <f>IF(A110="","",IFERROR(VLOOKUP(A110,'بيانات العاملين'!$A$2:$J$501,4,FALSE),""))</f>
        <v>0</v>
      </c>
      <c r="D110" s="9">
        <f>IF(A110="","",IFERROR(VLOOKUP(A110,'بيانات العاملين'!$A$2:$J$501,8,FALSE),0))</f>
        <v>0</v>
      </c>
      <c r="E110" s="9">
        <f>IF(A110="","",MAX(0,D110*IFERROR(VLOOKUP(A110,'مدخلات الشهر'!$A$2:$K$501,3,FALSE),0)/(IFERROR(VLOOKUP(A110,'مدخلات الشهر'!$A$2:$K$501,3,FALSE),0)+IFERROR(VLOOKUP(A110,'مدخلات الشهر'!$A$2:$K$501,4,FALSE),0),1)))</f>
        <v>0</v>
      </c>
      <c r="F110" s="9">
        <f>IF(A110="","",IFERROR(VLOOKUP(A110,'مدخلات الشهر'!$A$2:$K$501,5,FALSE),0))</f>
        <v>0</v>
      </c>
      <c r="G110" s="9">
        <f>IF(A110="","",IFERROR(VLOOKUP(A110,'مدخلات الشهر'!$A$2:$K$501,6,FALSE),0))</f>
        <v>0</v>
      </c>
      <c r="H110" s="9">
        <f>IF(A110="","",IFERROR(VLOOKUP(A110,'مدخلات الشهر'!$A$2:$K$501,7,FALSE),0))</f>
        <v>0</v>
      </c>
      <c r="I110" s="9">
        <f>IF(A110="","",E110+F110+G110)</f>
        <v>0</v>
      </c>
      <c r="J110" s="9">
        <f>IF(A110="","",IFERROR(VLOOKUP(A110,'بيانات العاملين'!$A$2:$J$501,9,FALSE),0))</f>
        <v>0</v>
      </c>
      <c r="K110" s="9">
        <f>IF(A110="","",J110*'إعدادات'!$B$4)</f>
        <v>0</v>
      </c>
      <c r="L110" s="9">
        <f>IF(A110="","",SUM(MAX(0,MIN(MAX(0,(I110-K110)*'إعدادات'!$B$9-'إعدادات'!$B$8),'إعدادات'!$C$13)-'إعدادات'!$B$13)*'إعدادات'!$D$13,MAX(0,MIN(MAX(0,(I110-K110)*'إعدادات'!$B$9-'إعدادات'!$B$8),'إعدادات'!$C$14)-'إعدادات'!$B$14)*'إعدادات'!$D$14,MAX(0,MIN(MAX(0,(I110-K110)*'إعدادات'!$B$9-'إعدادات'!$B$8),'إعدادات'!$C$15)-'إعدادات'!$B$15)*'إعدادات'!$D$15,MAX(0,MIN(MAX(0,(I110-K110)*'إعدادات'!$B$9-'إعدادات'!$B$8),'إعدادات'!$C$16)-'إعدادات'!$B$16)*'إعدادات'!$D$16,MAX(0,MIN(MAX(0,(I110-K110)*'إعدادات'!$B$9-'إعدادات'!$B$8),'إعدادات'!$C$17)-'إعدادات'!$B$17)*'إعدادات'!$D$17,MAX(0,MIN(MAX(0,(I110-K110)*'إعدادات'!$B$9-'إعدادات'!$B$8),'إعدادات'!$C$18)-'إعدادات'!$B$18)*'إعدادات'!$D$18)/'إعدادات'!$B$9)</f>
        <v>0</v>
      </c>
      <c r="M110" s="9">
        <f>IF(A110="","",IFERROR(VLOOKUP(A110,'مدخلات الشهر'!$A$2:$K$501,8,FALSE),0))</f>
        <v>0</v>
      </c>
      <c r="N110" s="9">
        <f>IF(A110="","",IFERROR(VLOOKUP(A110,'مدخلات الشهر'!$A$2:$K$501,9,FALSE),0))</f>
        <v>0</v>
      </c>
      <c r="O110" s="9">
        <f>IF(A110="","",IFERROR(VLOOKUP(A110,'مدخلات الشهر'!$A$2:$K$501,10,FALSE),0))</f>
        <v>0</v>
      </c>
      <c r="P110" s="9">
        <f>IF(A110="","",SUM(K110:L110,M110:O110))</f>
        <v>0</v>
      </c>
      <c r="Q110" s="9">
        <f>IF(A110="","",E110+F110+G110+H110-P110)</f>
        <v>0</v>
      </c>
      <c r="R110" s="9">
        <f>IF(A110="","",J110*'إعدادات'!$B$5)</f>
        <v>0</v>
      </c>
      <c r="S110" s="9">
        <f>IF(A110="","",Q110+R110)</f>
        <v>0</v>
      </c>
    </row>
    <row r="111" spans="1:19" ht="20" customHeight="1">
      <c r="A111" s="5">
        <f>IF('بيانات العاملين'!A111="","",'بيانات العاملين'!A111)</f>
        <v>0</v>
      </c>
      <c r="B111" s="5">
        <f>IF(A111="","",IFERROR(VLOOKUP(A111,'بيانات العاملين'!$A$2:$J$501,2,FALSE),""))</f>
        <v>0</v>
      </c>
      <c r="C111" s="5">
        <f>IF(A111="","",IFERROR(VLOOKUP(A111,'بيانات العاملين'!$A$2:$J$501,4,FALSE),""))</f>
        <v>0</v>
      </c>
      <c r="D111" s="9">
        <f>IF(A111="","",IFERROR(VLOOKUP(A111,'بيانات العاملين'!$A$2:$J$501,8,FALSE),0))</f>
        <v>0</v>
      </c>
      <c r="E111" s="9">
        <f>IF(A111="","",MAX(0,D111*IFERROR(VLOOKUP(A111,'مدخلات الشهر'!$A$2:$K$501,3,FALSE),0)/(IFERROR(VLOOKUP(A111,'مدخلات الشهر'!$A$2:$K$501,3,FALSE),0)+IFERROR(VLOOKUP(A111,'مدخلات الشهر'!$A$2:$K$501,4,FALSE),0),1)))</f>
        <v>0</v>
      </c>
      <c r="F111" s="9">
        <f>IF(A111="","",IFERROR(VLOOKUP(A111,'مدخلات الشهر'!$A$2:$K$501,5,FALSE),0))</f>
        <v>0</v>
      </c>
      <c r="G111" s="9">
        <f>IF(A111="","",IFERROR(VLOOKUP(A111,'مدخلات الشهر'!$A$2:$K$501,6,FALSE),0))</f>
        <v>0</v>
      </c>
      <c r="H111" s="9">
        <f>IF(A111="","",IFERROR(VLOOKUP(A111,'مدخلات الشهر'!$A$2:$K$501,7,FALSE),0))</f>
        <v>0</v>
      </c>
      <c r="I111" s="9">
        <f>IF(A111="","",E111+F111+G111)</f>
        <v>0</v>
      </c>
      <c r="J111" s="9">
        <f>IF(A111="","",IFERROR(VLOOKUP(A111,'بيانات العاملين'!$A$2:$J$501,9,FALSE),0))</f>
        <v>0</v>
      </c>
      <c r="K111" s="9">
        <f>IF(A111="","",J111*'إعدادات'!$B$4)</f>
        <v>0</v>
      </c>
      <c r="L111" s="9">
        <f>IF(A111="","",SUM(MAX(0,MIN(MAX(0,(I111-K111)*'إعدادات'!$B$9-'إعدادات'!$B$8),'إعدادات'!$C$13)-'إعدادات'!$B$13)*'إعدادات'!$D$13,MAX(0,MIN(MAX(0,(I111-K111)*'إعدادات'!$B$9-'إعدادات'!$B$8),'إعدادات'!$C$14)-'إعدادات'!$B$14)*'إعدادات'!$D$14,MAX(0,MIN(MAX(0,(I111-K111)*'إعدادات'!$B$9-'إعدادات'!$B$8),'إعدادات'!$C$15)-'إعدادات'!$B$15)*'إعدادات'!$D$15,MAX(0,MIN(MAX(0,(I111-K111)*'إعدادات'!$B$9-'إعدادات'!$B$8),'إعدادات'!$C$16)-'إعدادات'!$B$16)*'إعدادات'!$D$16,MAX(0,MIN(MAX(0,(I111-K111)*'إعدادات'!$B$9-'إعدادات'!$B$8),'إعدادات'!$C$17)-'إعدادات'!$B$17)*'إعدادات'!$D$17,MAX(0,MIN(MAX(0,(I111-K111)*'إعدادات'!$B$9-'إعدادات'!$B$8),'إعدادات'!$C$18)-'إعدادات'!$B$18)*'إعدادات'!$D$18)/'إعدادات'!$B$9)</f>
        <v>0</v>
      </c>
      <c r="M111" s="9">
        <f>IF(A111="","",IFERROR(VLOOKUP(A111,'مدخلات الشهر'!$A$2:$K$501,8,FALSE),0))</f>
        <v>0</v>
      </c>
      <c r="N111" s="9">
        <f>IF(A111="","",IFERROR(VLOOKUP(A111,'مدخلات الشهر'!$A$2:$K$501,9,FALSE),0))</f>
        <v>0</v>
      </c>
      <c r="O111" s="9">
        <f>IF(A111="","",IFERROR(VLOOKUP(A111,'مدخلات الشهر'!$A$2:$K$501,10,FALSE),0))</f>
        <v>0</v>
      </c>
      <c r="P111" s="9">
        <f>IF(A111="","",SUM(K111:L111,M111:O111))</f>
        <v>0</v>
      </c>
      <c r="Q111" s="9">
        <f>IF(A111="","",E111+F111+G111+H111-P111)</f>
        <v>0</v>
      </c>
      <c r="R111" s="9">
        <f>IF(A111="","",J111*'إعدادات'!$B$5)</f>
        <v>0</v>
      </c>
      <c r="S111" s="9">
        <f>IF(A111="","",Q111+R111)</f>
        <v>0</v>
      </c>
    </row>
    <row r="112" spans="1:19" ht="20" customHeight="1">
      <c r="A112" s="5">
        <f>IF('بيانات العاملين'!A112="","",'بيانات العاملين'!A112)</f>
        <v>0</v>
      </c>
      <c r="B112" s="5">
        <f>IF(A112="","",IFERROR(VLOOKUP(A112,'بيانات العاملين'!$A$2:$J$501,2,FALSE),""))</f>
        <v>0</v>
      </c>
      <c r="C112" s="5">
        <f>IF(A112="","",IFERROR(VLOOKUP(A112,'بيانات العاملين'!$A$2:$J$501,4,FALSE),""))</f>
        <v>0</v>
      </c>
      <c r="D112" s="9">
        <f>IF(A112="","",IFERROR(VLOOKUP(A112,'بيانات العاملين'!$A$2:$J$501,8,FALSE),0))</f>
        <v>0</v>
      </c>
      <c r="E112" s="9">
        <f>IF(A112="","",MAX(0,D112*IFERROR(VLOOKUP(A112,'مدخلات الشهر'!$A$2:$K$501,3,FALSE),0)/(IFERROR(VLOOKUP(A112,'مدخلات الشهر'!$A$2:$K$501,3,FALSE),0)+IFERROR(VLOOKUP(A112,'مدخلات الشهر'!$A$2:$K$501,4,FALSE),0),1)))</f>
        <v>0</v>
      </c>
      <c r="F112" s="9">
        <f>IF(A112="","",IFERROR(VLOOKUP(A112,'مدخلات الشهر'!$A$2:$K$501,5,FALSE),0))</f>
        <v>0</v>
      </c>
      <c r="G112" s="9">
        <f>IF(A112="","",IFERROR(VLOOKUP(A112,'مدخلات الشهر'!$A$2:$K$501,6,FALSE),0))</f>
        <v>0</v>
      </c>
      <c r="H112" s="9">
        <f>IF(A112="","",IFERROR(VLOOKUP(A112,'مدخلات الشهر'!$A$2:$K$501,7,FALSE),0))</f>
        <v>0</v>
      </c>
      <c r="I112" s="9">
        <f>IF(A112="","",E112+F112+G112)</f>
        <v>0</v>
      </c>
      <c r="J112" s="9">
        <f>IF(A112="","",IFERROR(VLOOKUP(A112,'بيانات العاملين'!$A$2:$J$501,9,FALSE),0))</f>
        <v>0</v>
      </c>
      <c r="K112" s="9">
        <f>IF(A112="","",J112*'إعدادات'!$B$4)</f>
        <v>0</v>
      </c>
      <c r="L112" s="9">
        <f>IF(A112="","",SUM(MAX(0,MIN(MAX(0,(I112-K112)*'إعدادات'!$B$9-'إعدادات'!$B$8),'إعدادات'!$C$13)-'إعدادات'!$B$13)*'إعدادات'!$D$13,MAX(0,MIN(MAX(0,(I112-K112)*'إعدادات'!$B$9-'إعدادات'!$B$8),'إعدادات'!$C$14)-'إعدادات'!$B$14)*'إعدادات'!$D$14,MAX(0,MIN(MAX(0,(I112-K112)*'إعدادات'!$B$9-'إعدادات'!$B$8),'إعدادات'!$C$15)-'إعدادات'!$B$15)*'إعدادات'!$D$15,MAX(0,MIN(MAX(0,(I112-K112)*'إعدادات'!$B$9-'إعدادات'!$B$8),'إعدادات'!$C$16)-'إعدادات'!$B$16)*'إعدادات'!$D$16,MAX(0,MIN(MAX(0,(I112-K112)*'إعدادات'!$B$9-'إعدادات'!$B$8),'إعدادات'!$C$17)-'إعدادات'!$B$17)*'إعدادات'!$D$17,MAX(0,MIN(MAX(0,(I112-K112)*'إعدادات'!$B$9-'إعدادات'!$B$8),'إعدادات'!$C$18)-'إعدادات'!$B$18)*'إعدادات'!$D$18)/'إعدادات'!$B$9)</f>
        <v>0</v>
      </c>
      <c r="M112" s="9">
        <f>IF(A112="","",IFERROR(VLOOKUP(A112,'مدخلات الشهر'!$A$2:$K$501,8,FALSE),0))</f>
        <v>0</v>
      </c>
      <c r="N112" s="9">
        <f>IF(A112="","",IFERROR(VLOOKUP(A112,'مدخلات الشهر'!$A$2:$K$501,9,FALSE),0))</f>
        <v>0</v>
      </c>
      <c r="O112" s="9">
        <f>IF(A112="","",IFERROR(VLOOKUP(A112,'مدخلات الشهر'!$A$2:$K$501,10,FALSE),0))</f>
        <v>0</v>
      </c>
      <c r="P112" s="9">
        <f>IF(A112="","",SUM(K112:L112,M112:O112))</f>
        <v>0</v>
      </c>
      <c r="Q112" s="9">
        <f>IF(A112="","",E112+F112+G112+H112-P112)</f>
        <v>0</v>
      </c>
      <c r="R112" s="9">
        <f>IF(A112="","",J112*'إعدادات'!$B$5)</f>
        <v>0</v>
      </c>
      <c r="S112" s="9">
        <f>IF(A112="","",Q112+R112)</f>
        <v>0</v>
      </c>
    </row>
    <row r="113" spans="1:19" ht="20" customHeight="1">
      <c r="A113" s="5">
        <f>IF('بيانات العاملين'!A113="","",'بيانات العاملين'!A113)</f>
        <v>0</v>
      </c>
      <c r="B113" s="5">
        <f>IF(A113="","",IFERROR(VLOOKUP(A113,'بيانات العاملين'!$A$2:$J$501,2,FALSE),""))</f>
        <v>0</v>
      </c>
      <c r="C113" s="5">
        <f>IF(A113="","",IFERROR(VLOOKUP(A113,'بيانات العاملين'!$A$2:$J$501,4,FALSE),""))</f>
        <v>0</v>
      </c>
      <c r="D113" s="9">
        <f>IF(A113="","",IFERROR(VLOOKUP(A113,'بيانات العاملين'!$A$2:$J$501,8,FALSE),0))</f>
        <v>0</v>
      </c>
      <c r="E113" s="9">
        <f>IF(A113="","",MAX(0,D113*IFERROR(VLOOKUP(A113,'مدخلات الشهر'!$A$2:$K$501,3,FALSE),0)/(IFERROR(VLOOKUP(A113,'مدخلات الشهر'!$A$2:$K$501,3,FALSE),0)+IFERROR(VLOOKUP(A113,'مدخلات الشهر'!$A$2:$K$501,4,FALSE),0),1)))</f>
        <v>0</v>
      </c>
      <c r="F113" s="9">
        <f>IF(A113="","",IFERROR(VLOOKUP(A113,'مدخلات الشهر'!$A$2:$K$501,5,FALSE),0))</f>
        <v>0</v>
      </c>
      <c r="G113" s="9">
        <f>IF(A113="","",IFERROR(VLOOKUP(A113,'مدخلات الشهر'!$A$2:$K$501,6,FALSE),0))</f>
        <v>0</v>
      </c>
      <c r="H113" s="9">
        <f>IF(A113="","",IFERROR(VLOOKUP(A113,'مدخلات الشهر'!$A$2:$K$501,7,FALSE),0))</f>
        <v>0</v>
      </c>
      <c r="I113" s="9">
        <f>IF(A113="","",E113+F113+G113)</f>
        <v>0</v>
      </c>
      <c r="J113" s="9">
        <f>IF(A113="","",IFERROR(VLOOKUP(A113,'بيانات العاملين'!$A$2:$J$501,9,FALSE),0))</f>
        <v>0</v>
      </c>
      <c r="K113" s="9">
        <f>IF(A113="","",J113*'إعدادات'!$B$4)</f>
        <v>0</v>
      </c>
      <c r="L113" s="9">
        <f>IF(A113="","",SUM(MAX(0,MIN(MAX(0,(I113-K113)*'إعدادات'!$B$9-'إعدادات'!$B$8),'إعدادات'!$C$13)-'إعدادات'!$B$13)*'إعدادات'!$D$13,MAX(0,MIN(MAX(0,(I113-K113)*'إعدادات'!$B$9-'إعدادات'!$B$8),'إعدادات'!$C$14)-'إعدادات'!$B$14)*'إعدادات'!$D$14,MAX(0,MIN(MAX(0,(I113-K113)*'إعدادات'!$B$9-'إعدادات'!$B$8),'إعدادات'!$C$15)-'إعدادات'!$B$15)*'إعدادات'!$D$15,MAX(0,MIN(MAX(0,(I113-K113)*'إعدادات'!$B$9-'إعدادات'!$B$8),'إعدادات'!$C$16)-'إعدادات'!$B$16)*'إعدادات'!$D$16,MAX(0,MIN(MAX(0,(I113-K113)*'إعدادات'!$B$9-'إعدادات'!$B$8),'إعدادات'!$C$17)-'إعدادات'!$B$17)*'إعدادات'!$D$17,MAX(0,MIN(MAX(0,(I113-K113)*'إعدادات'!$B$9-'إعدادات'!$B$8),'إعدادات'!$C$18)-'إعدادات'!$B$18)*'إعدادات'!$D$18)/'إعدادات'!$B$9)</f>
        <v>0</v>
      </c>
      <c r="M113" s="9">
        <f>IF(A113="","",IFERROR(VLOOKUP(A113,'مدخلات الشهر'!$A$2:$K$501,8,FALSE),0))</f>
        <v>0</v>
      </c>
      <c r="N113" s="9">
        <f>IF(A113="","",IFERROR(VLOOKUP(A113,'مدخلات الشهر'!$A$2:$K$501,9,FALSE),0))</f>
        <v>0</v>
      </c>
      <c r="O113" s="9">
        <f>IF(A113="","",IFERROR(VLOOKUP(A113,'مدخلات الشهر'!$A$2:$K$501,10,FALSE),0))</f>
        <v>0</v>
      </c>
      <c r="P113" s="9">
        <f>IF(A113="","",SUM(K113:L113,M113:O113))</f>
        <v>0</v>
      </c>
      <c r="Q113" s="9">
        <f>IF(A113="","",E113+F113+G113+H113-P113)</f>
        <v>0</v>
      </c>
      <c r="R113" s="9">
        <f>IF(A113="","",J113*'إعدادات'!$B$5)</f>
        <v>0</v>
      </c>
      <c r="S113" s="9">
        <f>IF(A113="","",Q113+R113)</f>
        <v>0</v>
      </c>
    </row>
    <row r="114" spans="1:19" ht="20" customHeight="1">
      <c r="A114" s="5">
        <f>IF('بيانات العاملين'!A114="","",'بيانات العاملين'!A114)</f>
        <v>0</v>
      </c>
      <c r="B114" s="5">
        <f>IF(A114="","",IFERROR(VLOOKUP(A114,'بيانات العاملين'!$A$2:$J$501,2,FALSE),""))</f>
        <v>0</v>
      </c>
      <c r="C114" s="5">
        <f>IF(A114="","",IFERROR(VLOOKUP(A114,'بيانات العاملين'!$A$2:$J$501,4,FALSE),""))</f>
        <v>0</v>
      </c>
      <c r="D114" s="9">
        <f>IF(A114="","",IFERROR(VLOOKUP(A114,'بيانات العاملين'!$A$2:$J$501,8,FALSE),0))</f>
        <v>0</v>
      </c>
      <c r="E114" s="9">
        <f>IF(A114="","",MAX(0,D114*IFERROR(VLOOKUP(A114,'مدخلات الشهر'!$A$2:$K$501,3,FALSE),0)/(IFERROR(VLOOKUP(A114,'مدخلات الشهر'!$A$2:$K$501,3,FALSE),0)+IFERROR(VLOOKUP(A114,'مدخلات الشهر'!$A$2:$K$501,4,FALSE),0),1)))</f>
        <v>0</v>
      </c>
      <c r="F114" s="9">
        <f>IF(A114="","",IFERROR(VLOOKUP(A114,'مدخلات الشهر'!$A$2:$K$501,5,FALSE),0))</f>
        <v>0</v>
      </c>
      <c r="G114" s="9">
        <f>IF(A114="","",IFERROR(VLOOKUP(A114,'مدخلات الشهر'!$A$2:$K$501,6,FALSE),0))</f>
        <v>0</v>
      </c>
      <c r="H114" s="9">
        <f>IF(A114="","",IFERROR(VLOOKUP(A114,'مدخلات الشهر'!$A$2:$K$501,7,FALSE),0))</f>
        <v>0</v>
      </c>
      <c r="I114" s="9">
        <f>IF(A114="","",E114+F114+G114)</f>
        <v>0</v>
      </c>
      <c r="J114" s="9">
        <f>IF(A114="","",IFERROR(VLOOKUP(A114,'بيانات العاملين'!$A$2:$J$501,9,FALSE),0))</f>
        <v>0</v>
      </c>
      <c r="K114" s="9">
        <f>IF(A114="","",J114*'إعدادات'!$B$4)</f>
        <v>0</v>
      </c>
      <c r="L114" s="9">
        <f>IF(A114="","",SUM(MAX(0,MIN(MAX(0,(I114-K114)*'إعدادات'!$B$9-'إعدادات'!$B$8),'إعدادات'!$C$13)-'إعدادات'!$B$13)*'إعدادات'!$D$13,MAX(0,MIN(MAX(0,(I114-K114)*'إعدادات'!$B$9-'إعدادات'!$B$8),'إعدادات'!$C$14)-'إعدادات'!$B$14)*'إعدادات'!$D$14,MAX(0,MIN(MAX(0,(I114-K114)*'إعدادات'!$B$9-'إعدادات'!$B$8),'إعدادات'!$C$15)-'إعدادات'!$B$15)*'إعدادات'!$D$15,MAX(0,MIN(MAX(0,(I114-K114)*'إعدادات'!$B$9-'إعدادات'!$B$8),'إعدادات'!$C$16)-'إعدادات'!$B$16)*'إعدادات'!$D$16,MAX(0,MIN(MAX(0,(I114-K114)*'إعدادات'!$B$9-'إعدادات'!$B$8),'إعدادات'!$C$17)-'إعدادات'!$B$17)*'إعدادات'!$D$17,MAX(0,MIN(MAX(0,(I114-K114)*'إعدادات'!$B$9-'إعدادات'!$B$8),'إعدادات'!$C$18)-'إعدادات'!$B$18)*'إعدادات'!$D$18)/'إعدادات'!$B$9)</f>
        <v>0</v>
      </c>
      <c r="M114" s="9">
        <f>IF(A114="","",IFERROR(VLOOKUP(A114,'مدخلات الشهر'!$A$2:$K$501,8,FALSE),0))</f>
        <v>0</v>
      </c>
      <c r="N114" s="9">
        <f>IF(A114="","",IFERROR(VLOOKUP(A114,'مدخلات الشهر'!$A$2:$K$501,9,FALSE),0))</f>
        <v>0</v>
      </c>
      <c r="O114" s="9">
        <f>IF(A114="","",IFERROR(VLOOKUP(A114,'مدخلات الشهر'!$A$2:$K$501,10,FALSE),0))</f>
        <v>0</v>
      </c>
      <c r="P114" s="9">
        <f>IF(A114="","",SUM(K114:L114,M114:O114))</f>
        <v>0</v>
      </c>
      <c r="Q114" s="9">
        <f>IF(A114="","",E114+F114+G114+H114-P114)</f>
        <v>0</v>
      </c>
      <c r="R114" s="9">
        <f>IF(A114="","",J114*'إعدادات'!$B$5)</f>
        <v>0</v>
      </c>
      <c r="S114" s="9">
        <f>IF(A114="","",Q114+R114)</f>
        <v>0</v>
      </c>
    </row>
    <row r="115" spans="1:19" ht="20" customHeight="1">
      <c r="A115" s="5">
        <f>IF('بيانات العاملين'!A115="","",'بيانات العاملين'!A115)</f>
        <v>0</v>
      </c>
      <c r="B115" s="5">
        <f>IF(A115="","",IFERROR(VLOOKUP(A115,'بيانات العاملين'!$A$2:$J$501,2,FALSE),""))</f>
        <v>0</v>
      </c>
      <c r="C115" s="5">
        <f>IF(A115="","",IFERROR(VLOOKUP(A115,'بيانات العاملين'!$A$2:$J$501,4,FALSE),""))</f>
        <v>0</v>
      </c>
      <c r="D115" s="9">
        <f>IF(A115="","",IFERROR(VLOOKUP(A115,'بيانات العاملين'!$A$2:$J$501,8,FALSE),0))</f>
        <v>0</v>
      </c>
      <c r="E115" s="9">
        <f>IF(A115="","",MAX(0,D115*IFERROR(VLOOKUP(A115,'مدخلات الشهر'!$A$2:$K$501,3,FALSE),0)/(IFERROR(VLOOKUP(A115,'مدخلات الشهر'!$A$2:$K$501,3,FALSE),0)+IFERROR(VLOOKUP(A115,'مدخلات الشهر'!$A$2:$K$501,4,FALSE),0),1)))</f>
        <v>0</v>
      </c>
      <c r="F115" s="9">
        <f>IF(A115="","",IFERROR(VLOOKUP(A115,'مدخلات الشهر'!$A$2:$K$501,5,FALSE),0))</f>
        <v>0</v>
      </c>
      <c r="G115" s="9">
        <f>IF(A115="","",IFERROR(VLOOKUP(A115,'مدخلات الشهر'!$A$2:$K$501,6,FALSE),0))</f>
        <v>0</v>
      </c>
      <c r="H115" s="9">
        <f>IF(A115="","",IFERROR(VLOOKUP(A115,'مدخلات الشهر'!$A$2:$K$501,7,FALSE),0))</f>
        <v>0</v>
      </c>
      <c r="I115" s="9">
        <f>IF(A115="","",E115+F115+G115)</f>
        <v>0</v>
      </c>
      <c r="J115" s="9">
        <f>IF(A115="","",IFERROR(VLOOKUP(A115,'بيانات العاملين'!$A$2:$J$501,9,FALSE),0))</f>
        <v>0</v>
      </c>
      <c r="K115" s="9">
        <f>IF(A115="","",J115*'إعدادات'!$B$4)</f>
        <v>0</v>
      </c>
      <c r="L115" s="9">
        <f>IF(A115="","",SUM(MAX(0,MIN(MAX(0,(I115-K115)*'إعدادات'!$B$9-'إعدادات'!$B$8),'إعدادات'!$C$13)-'إعدادات'!$B$13)*'إعدادات'!$D$13,MAX(0,MIN(MAX(0,(I115-K115)*'إعدادات'!$B$9-'إعدادات'!$B$8),'إعدادات'!$C$14)-'إعدادات'!$B$14)*'إعدادات'!$D$14,MAX(0,MIN(MAX(0,(I115-K115)*'إعدادات'!$B$9-'إعدادات'!$B$8),'إعدادات'!$C$15)-'إعدادات'!$B$15)*'إعدادات'!$D$15,MAX(0,MIN(MAX(0,(I115-K115)*'إعدادات'!$B$9-'إعدادات'!$B$8),'إعدادات'!$C$16)-'إعدادات'!$B$16)*'إعدادات'!$D$16,MAX(0,MIN(MAX(0,(I115-K115)*'إعدادات'!$B$9-'إعدادات'!$B$8),'إعدادات'!$C$17)-'إعدادات'!$B$17)*'إعدادات'!$D$17,MAX(0,MIN(MAX(0,(I115-K115)*'إعدادات'!$B$9-'إعدادات'!$B$8),'إعدادات'!$C$18)-'إعدادات'!$B$18)*'إعدادات'!$D$18)/'إعدادات'!$B$9)</f>
        <v>0</v>
      </c>
      <c r="M115" s="9">
        <f>IF(A115="","",IFERROR(VLOOKUP(A115,'مدخلات الشهر'!$A$2:$K$501,8,FALSE),0))</f>
        <v>0</v>
      </c>
      <c r="N115" s="9">
        <f>IF(A115="","",IFERROR(VLOOKUP(A115,'مدخلات الشهر'!$A$2:$K$501,9,FALSE),0))</f>
        <v>0</v>
      </c>
      <c r="O115" s="9">
        <f>IF(A115="","",IFERROR(VLOOKUP(A115,'مدخلات الشهر'!$A$2:$K$501,10,FALSE),0))</f>
        <v>0</v>
      </c>
      <c r="P115" s="9">
        <f>IF(A115="","",SUM(K115:L115,M115:O115))</f>
        <v>0</v>
      </c>
      <c r="Q115" s="9">
        <f>IF(A115="","",E115+F115+G115+H115-P115)</f>
        <v>0</v>
      </c>
      <c r="R115" s="9">
        <f>IF(A115="","",J115*'إعدادات'!$B$5)</f>
        <v>0</v>
      </c>
      <c r="S115" s="9">
        <f>IF(A115="","",Q115+R115)</f>
        <v>0</v>
      </c>
    </row>
    <row r="116" spans="1:19" ht="20" customHeight="1">
      <c r="A116" s="5">
        <f>IF('بيانات العاملين'!A116="","",'بيانات العاملين'!A116)</f>
        <v>0</v>
      </c>
      <c r="B116" s="5">
        <f>IF(A116="","",IFERROR(VLOOKUP(A116,'بيانات العاملين'!$A$2:$J$501,2,FALSE),""))</f>
        <v>0</v>
      </c>
      <c r="C116" s="5">
        <f>IF(A116="","",IFERROR(VLOOKUP(A116,'بيانات العاملين'!$A$2:$J$501,4,FALSE),""))</f>
        <v>0</v>
      </c>
      <c r="D116" s="9">
        <f>IF(A116="","",IFERROR(VLOOKUP(A116,'بيانات العاملين'!$A$2:$J$501,8,FALSE),0))</f>
        <v>0</v>
      </c>
      <c r="E116" s="9">
        <f>IF(A116="","",MAX(0,D116*IFERROR(VLOOKUP(A116,'مدخلات الشهر'!$A$2:$K$501,3,FALSE),0)/(IFERROR(VLOOKUP(A116,'مدخلات الشهر'!$A$2:$K$501,3,FALSE),0)+IFERROR(VLOOKUP(A116,'مدخلات الشهر'!$A$2:$K$501,4,FALSE),0),1)))</f>
        <v>0</v>
      </c>
      <c r="F116" s="9">
        <f>IF(A116="","",IFERROR(VLOOKUP(A116,'مدخلات الشهر'!$A$2:$K$501,5,FALSE),0))</f>
        <v>0</v>
      </c>
      <c r="G116" s="9">
        <f>IF(A116="","",IFERROR(VLOOKUP(A116,'مدخلات الشهر'!$A$2:$K$501,6,FALSE),0))</f>
        <v>0</v>
      </c>
      <c r="H116" s="9">
        <f>IF(A116="","",IFERROR(VLOOKUP(A116,'مدخلات الشهر'!$A$2:$K$501,7,FALSE),0))</f>
        <v>0</v>
      </c>
      <c r="I116" s="9">
        <f>IF(A116="","",E116+F116+G116)</f>
        <v>0</v>
      </c>
      <c r="J116" s="9">
        <f>IF(A116="","",IFERROR(VLOOKUP(A116,'بيانات العاملين'!$A$2:$J$501,9,FALSE),0))</f>
        <v>0</v>
      </c>
      <c r="K116" s="9">
        <f>IF(A116="","",J116*'إعدادات'!$B$4)</f>
        <v>0</v>
      </c>
      <c r="L116" s="9">
        <f>IF(A116="","",SUM(MAX(0,MIN(MAX(0,(I116-K116)*'إعدادات'!$B$9-'إعدادات'!$B$8),'إعدادات'!$C$13)-'إعدادات'!$B$13)*'إعدادات'!$D$13,MAX(0,MIN(MAX(0,(I116-K116)*'إعدادات'!$B$9-'إعدادات'!$B$8),'إعدادات'!$C$14)-'إعدادات'!$B$14)*'إعدادات'!$D$14,MAX(0,MIN(MAX(0,(I116-K116)*'إعدادات'!$B$9-'إعدادات'!$B$8),'إعدادات'!$C$15)-'إعدادات'!$B$15)*'إعدادات'!$D$15,MAX(0,MIN(MAX(0,(I116-K116)*'إعدادات'!$B$9-'إعدادات'!$B$8),'إعدادات'!$C$16)-'إعدادات'!$B$16)*'إعدادات'!$D$16,MAX(0,MIN(MAX(0,(I116-K116)*'إعدادات'!$B$9-'إعدادات'!$B$8),'إعدادات'!$C$17)-'إعدادات'!$B$17)*'إعدادات'!$D$17,MAX(0,MIN(MAX(0,(I116-K116)*'إعدادات'!$B$9-'إعدادات'!$B$8),'إعدادات'!$C$18)-'إعدادات'!$B$18)*'إعدادات'!$D$18)/'إعدادات'!$B$9)</f>
        <v>0</v>
      </c>
      <c r="M116" s="9">
        <f>IF(A116="","",IFERROR(VLOOKUP(A116,'مدخلات الشهر'!$A$2:$K$501,8,FALSE),0))</f>
        <v>0</v>
      </c>
      <c r="N116" s="9">
        <f>IF(A116="","",IFERROR(VLOOKUP(A116,'مدخلات الشهر'!$A$2:$K$501,9,FALSE),0))</f>
        <v>0</v>
      </c>
      <c r="O116" s="9">
        <f>IF(A116="","",IFERROR(VLOOKUP(A116,'مدخلات الشهر'!$A$2:$K$501,10,FALSE),0))</f>
        <v>0</v>
      </c>
      <c r="P116" s="9">
        <f>IF(A116="","",SUM(K116:L116,M116:O116))</f>
        <v>0</v>
      </c>
      <c r="Q116" s="9">
        <f>IF(A116="","",E116+F116+G116+H116-P116)</f>
        <v>0</v>
      </c>
      <c r="R116" s="9">
        <f>IF(A116="","",J116*'إعدادات'!$B$5)</f>
        <v>0</v>
      </c>
      <c r="S116" s="9">
        <f>IF(A116="","",Q116+R116)</f>
        <v>0</v>
      </c>
    </row>
    <row r="117" spans="1:19" ht="20" customHeight="1">
      <c r="A117" s="5">
        <f>IF('بيانات العاملين'!A117="","",'بيانات العاملين'!A117)</f>
        <v>0</v>
      </c>
      <c r="B117" s="5">
        <f>IF(A117="","",IFERROR(VLOOKUP(A117,'بيانات العاملين'!$A$2:$J$501,2,FALSE),""))</f>
        <v>0</v>
      </c>
      <c r="C117" s="5">
        <f>IF(A117="","",IFERROR(VLOOKUP(A117,'بيانات العاملين'!$A$2:$J$501,4,FALSE),""))</f>
        <v>0</v>
      </c>
      <c r="D117" s="9">
        <f>IF(A117="","",IFERROR(VLOOKUP(A117,'بيانات العاملين'!$A$2:$J$501,8,FALSE),0))</f>
        <v>0</v>
      </c>
      <c r="E117" s="9">
        <f>IF(A117="","",MAX(0,D117*IFERROR(VLOOKUP(A117,'مدخلات الشهر'!$A$2:$K$501,3,FALSE),0)/(IFERROR(VLOOKUP(A117,'مدخلات الشهر'!$A$2:$K$501,3,FALSE),0)+IFERROR(VLOOKUP(A117,'مدخلات الشهر'!$A$2:$K$501,4,FALSE),0),1)))</f>
        <v>0</v>
      </c>
      <c r="F117" s="9">
        <f>IF(A117="","",IFERROR(VLOOKUP(A117,'مدخلات الشهر'!$A$2:$K$501,5,FALSE),0))</f>
        <v>0</v>
      </c>
      <c r="G117" s="9">
        <f>IF(A117="","",IFERROR(VLOOKUP(A117,'مدخلات الشهر'!$A$2:$K$501,6,FALSE),0))</f>
        <v>0</v>
      </c>
      <c r="H117" s="9">
        <f>IF(A117="","",IFERROR(VLOOKUP(A117,'مدخلات الشهر'!$A$2:$K$501,7,FALSE),0))</f>
        <v>0</v>
      </c>
      <c r="I117" s="9">
        <f>IF(A117="","",E117+F117+G117)</f>
        <v>0</v>
      </c>
      <c r="J117" s="9">
        <f>IF(A117="","",IFERROR(VLOOKUP(A117,'بيانات العاملين'!$A$2:$J$501,9,FALSE),0))</f>
        <v>0</v>
      </c>
      <c r="K117" s="9">
        <f>IF(A117="","",J117*'إعدادات'!$B$4)</f>
        <v>0</v>
      </c>
      <c r="L117" s="9">
        <f>IF(A117="","",SUM(MAX(0,MIN(MAX(0,(I117-K117)*'إعدادات'!$B$9-'إعدادات'!$B$8),'إعدادات'!$C$13)-'إعدادات'!$B$13)*'إعدادات'!$D$13,MAX(0,MIN(MAX(0,(I117-K117)*'إعدادات'!$B$9-'إعدادات'!$B$8),'إعدادات'!$C$14)-'إعدادات'!$B$14)*'إعدادات'!$D$14,MAX(0,MIN(MAX(0,(I117-K117)*'إعدادات'!$B$9-'إعدادات'!$B$8),'إعدادات'!$C$15)-'إعدادات'!$B$15)*'إعدادات'!$D$15,MAX(0,MIN(MAX(0,(I117-K117)*'إعدادات'!$B$9-'إعدادات'!$B$8),'إعدادات'!$C$16)-'إعدادات'!$B$16)*'إعدادات'!$D$16,MAX(0,MIN(MAX(0,(I117-K117)*'إعدادات'!$B$9-'إعدادات'!$B$8),'إعدادات'!$C$17)-'إعدادات'!$B$17)*'إعدادات'!$D$17,MAX(0,MIN(MAX(0,(I117-K117)*'إعدادات'!$B$9-'إعدادات'!$B$8),'إعدادات'!$C$18)-'إعدادات'!$B$18)*'إعدادات'!$D$18)/'إعدادات'!$B$9)</f>
        <v>0</v>
      </c>
      <c r="M117" s="9">
        <f>IF(A117="","",IFERROR(VLOOKUP(A117,'مدخلات الشهر'!$A$2:$K$501,8,FALSE),0))</f>
        <v>0</v>
      </c>
      <c r="N117" s="9">
        <f>IF(A117="","",IFERROR(VLOOKUP(A117,'مدخلات الشهر'!$A$2:$K$501,9,FALSE),0))</f>
        <v>0</v>
      </c>
      <c r="O117" s="9">
        <f>IF(A117="","",IFERROR(VLOOKUP(A117,'مدخلات الشهر'!$A$2:$K$501,10,FALSE),0))</f>
        <v>0</v>
      </c>
      <c r="P117" s="9">
        <f>IF(A117="","",SUM(K117:L117,M117:O117))</f>
        <v>0</v>
      </c>
      <c r="Q117" s="9">
        <f>IF(A117="","",E117+F117+G117+H117-P117)</f>
        <v>0</v>
      </c>
      <c r="R117" s="9">
        <f>IF(A117="","",J117*'إعدادات'!$B$5)</f>
        <v>0</v>
      </c>
      <c r="S117" s="9">
        <f>IF(A117="","",Q117+R117)</f>
        <v>0</v>
      </c>
    </row>
    <row r="118" spans="1:19" ht="20" customHeight="1">
      <c r="A118" s="5">
        <f>IF('بيانات العاملين'!A118="","",'بيانات العاملين'!A118)</f>
        <v>0</v>
      </c>
      <c r="B118" s="5">
        <f>IF(A118="","",IFERROR(VLOOKUP(A118,'بيانات العاملين'!$A$2:$J$501,2,FALSE),""))</f>
        <v>0</v>
      </c>
      <c r="C118" s="5">
        <f>IF(A118="","",IFERROR(VLOOKUP(A118,'بيانات العاملين'!$A$2:$J$501,4,FALSE),""))</f>
        <v>0</v>
      </c>
      <c r="D118" s="9">
        <f>IF(A118="","",IFERROR(VLOOKUP(A118,'بيانات العاملين'!$A$2:$J$501,8,FALSE),0))</f>
        <v>0</v>
      </c>
      <c r="E118" s="9">
        <f>IF(A118="","",MAX(0,D118*IFERROR(VLOOKUP(A118,'مدخلات الشهر'!$A$2:$K$501,3,FALSE),0)/(IFERROR(VLOOKUP(A118,'مدخلات الشهر'!$A$2:$K$501,3,FALSE),0)+IFERROR(VLOOKUP(A118,'مدخلات الشهر'!$A$2:$K$501,4,FALSE),0),1)))</f>
        <v>0</v>
      </c>
      <c r="F118" s="9">
        <f>IF(A118="","",IFERROR(VLOOKUP(A118,'مدخلات الشهر'!$A$2:$K$501,5,FALSE),0))</f>
        <v>0</v>
      </c>
      <c r="G118" s="9">
        <f>IF(A118="","",IFERROR(VLOOKUP(A118,'مدخلات الشهر'!$A$2:$K$501,6,FALSE),0))</f>
        <v>0</v>
      </c>
      <c r="H118" s="9">
        <f>IF(A118="","",IFERROR(VLOOKUP(A118,'مدخلات الشهر'!$A$2:$K$501,7,FALSE),0))</f>
        <v>0</v>
      </c>
      <c r="I118" s="9">
        <f>IF(A118="","",E118+F118+G118)</f>
        <v>0</v>
      </c>
      <c r="J118" s="9">
        <f>IF(A118="","",IFERROR(VLOOKUP(A118,'بيانات العاملين'!$A$2:$J$501,9,FALSE),0))</f>
        <v>0</v>
      </c>
      <c r="K118" s="9">
        <f>IF(A118="","",J118*'إعدادات'!$B$4)</f>
        <v>0</v>
      </c>
      <c r="L118" s="9">
        <f>IF(A118="","",SUM(MAX(0,MIN(MAX(0,(I118-K118)*'إعدادات'!$B$9-'إعدادات'!$B$8),'إعدادات'!$C$13)-'إعدادات'!$B$13)*'إعدادات'!$D$13,MAX(0,MIN(MAX(0,(I118-K118)*'إعدادات'!$B$9-'إعدادات'!$B$8),'إعدادات'!$C$14)-'إعدادات'!$B$14)*'إعدادات'!$D$14,MAX(0,MIN(MAX(0,(I118-K118)*'إعدادات'!$B$9-'إعدادات'!$B$8),'إعدادات'!$C$15)-'إعدادات'!$B$15)*'إعدادات'!$D$15,MAX(0,MIN(MAX(0,(I118-K118)*'إعدادات'!$B$9-'إعدادات'!$B$8),'إعدادات'!$C$16)-'إعدادات'!$B$16)*'إعدادات'!$D$16,MAX(0,MIN(MAX(0,(I118-K118)*'إعدادات'!$B$9-'إعدادات'!$B$8),'إعدادات'!$C$17)-'إعدادات'!$B$17)*'إعدادات'!$D$17,MAX(0,MIN(MAX(0,(I118-K118)*'إعدادات'!$B$9-'إعدادات'!$B$8),'إعدادات'!$C$18)-'إعدادات'!$B$18)*'إعدادات'!$D$18)/'إعدادات'!$B$9)</f>
        <v>0</v>
      </c>
      <c r="M118" s="9">
        <f>IF(A118="","",IFERROR(VLOOKUP(A118,'مدخلات الشهر'!$A$2:$K$501,8,FALSE),0))</f>
        <v>0</v>
      </c>
      <c r="N118" s="9">
        <f>IF(A118="","",IFERROR(VLOOKUP(A118,'مدخلات الشهر'!$A$2:$K$501,9,FALSE),0))</f>
        <v>0</v>
      </c>
      <c r="O118" s="9">
        <f>IF(A118="","",IFERROR(VLOOKUP(A118,'مدخلات الشهر'!$A$2:$K$501,10,FALSE),0))</f>
        <v>0</v>
      </c>
      <c r="P118" s="9">
        <f>IF(A118="","",SUM(K118:L118,M118:O118))</f>
        <v>0</v>
      </c>
      <c r="Q118" s="9">
        <f>IF(A118="","",E118+F118+G118+H118-P118)</f>
        <v>0</v>
      </c>
      <c r="R118" s="9">
        <f>IF(A118="","",J118*'إعدادات'!$B$5)</f>
        <v>0</v>
      </c>
      <c r="S118" s="9">
        <f>IF(A118="","",Q118+R118)</f>
        <v>0</v>
      </c>
    </row>
    <row r="119" spans="1:19" ht="20" customHeight="1">
      <c r="A119" s="5">
        <f>IF('بيانات العاملين'!A119="","",'بيانات العاملين'!A119)</f>
        <v>0</v>
      </c>
      <c r="B119" s="5">
        <f>IF(A119="","",IFERROR(VLOOKUP(A119,'بيانات العاملين'!$A$2:$J$501,2,FALSE),""))</f>
        <v>0</v>
      </c>
      <c r="C119" s="5">
        <f>IF(A119="","",IFERROR(VLOOKUP(A119,'بيانات العاملين'!$A$2:$J$501,4,FALSE),""))</f>
        <v>0</v>
      </c>
      <c r="D119" s="9">
        <f>IF(A119="","",IFERROR(VLOOKUP(A119,'بيانات العاملين'!$A$2:$J$501,8,FALSE),0))</f>
        <v>0</v>
      </c>
      <c r="E119" s="9">
        <f>IF(A119="","",MAX(0,D119*IFERROR(VLOOKUP(A119,'مدخلات الشهر'!$A$2:$K$501,3,FALSE),0)/(IFERROR(VLOOKUP(A119,'مدخلات الشهر'!$A$2:$K$501,3,FALSE),0)+IFERROR(VLOOKUP(A119,'مدخلات الشهر'!$A$2:$K$501,4,FALSE),0),1)))</f>
        <v>0</v>
      </c>
      <c r="F119" s="9">
        <f>IF(A119="","",IFERROR(VLOOKUP(A119,'مدخلات الشهر'!$A$2:$K$501,5,FALSE),0))</f>
        <v>0</v>
      </c>
      <c r="G119" s="9">
        <f>IF(A119="","",IFERROR(VLOOKUP(A119,'مدخلات الشهر'!$A$2:$K$501,6,FALSE),0))</f>
        <v>0</v>
      </c>
      <c r="H119" s="9">
        <f>IF(A119="","",IFERROR(VLOOKUP(A119,'مدخلات الشهر'!$A$2:$K$501,7,FALSE),0))</f>
        <v>0</v>
      </c>
      <c r="I119" s="9">
        <f>IF(A119="","",E119+F119+G119)</f>
        <v>0</v>
      </c>
      <c r="J119" s="9">
        <f>IF(A119="","",IFERROR(VLOOKUP(A119,'بيانات العاملين'!$A$2:$J$501,9,FALSE),0))</f>
        <v>0</v>
      </c>
      <c r="K119" s="9">
        <f>IF(A119="","",J119*'إعدادات'!$B$4)</f>
        <v>0</v>
      </c>
      <c r="L119" s="9">
        <f>IF(A119="","",SUM(MAX(0,MIN(MAX(0,(I119-K119)*'إعدادات'!$B$9-'إعدادات'!$B$8),'إعدادات'!$C$13)-'إعدادات'!$B$13)*'إعدادات'!$D$13,MAX(0,MIN(MAX(0,(I119-K119)*'إعدادات'!$B$9-'إعدادات'!$B$8),'إعدادات'!$C$14)-'إعدادات'!$B$14)*'إعدادات'!$D$14,MAX(0,MIN(MAX(0,(I119-K119)*'إعدادات'!$B$9-'إعدادات'!$B$8),'إعدادات'!$C$15)-'إعدادات'!$B$15)*'إعدادات'!$D$15,MAX(0,MIN(MAX(0,(I119-K119)*'إعدادات'!$B$9-'إعدادات'!$B$8),'إعدادات'!$C$16)-'إعدادات'!$B$16)*'إعدادات'!$D$16,MAX(0,MIN(MAX(0,(I119-K119)*'إعدادات'!$B$9-'إعدادات'!$B$8),'إعدادات'!$C$17)-'إعدادات'!$B$17)*'إعدادات'!$D$17,MAX(0,MIN(MAX(0,(I119-K119)*'إعدادات'!$B$9-'إعدادات'!$B$8),'إعدادات'!$C$18)-'إعدادات'!$B$18)*'إعدادات'!$D$18)/'إعدادات'!$B$9)</f>
        <v>0</v>
      </c>
      <c r="M119" s="9">
        <f>IF(A119="","",IFERROR(VLOOKUP(A119,'مدخلات الشهر'!$A$2:$K$501,8,FALSE),0))</f>
        <v>0</v>
      </c>
      <c r="N119" s="9">
        <f>IF(A119="","",IFERROR(VLOOKUP(A119,'مدخلات الشهر'!$A$2:$K$501,9,FALSE),0))</f>
        <v>0</v>
      </c>
      <c r="O119" s="9">
        <f>IF(A119="","",IFERROR(VLOOKUP(A119,'مدخلات الشهر'!$A$2:$K$501,10,FALSE),0))</f>
        <v>0</v>
      </c>
      <c r="P119" s="9">
        <f>IF(A119="","",SUM(K119:L119,M119:O119))</f>
        <v>0</v>
      </c>
      <c r="Q119" s="9">
        <f>IF(A119="","",E119+F119+G119+H119-P119)</f>
        <v>0</v>
      </c>
      <c r="R119" s="9">
        <f>IF(A119="","",J119*'إعدادات'!$B$5)</f>
        <v>0</v>
      </c>
      <c r="S119" s="9">
        <f>IF(A119="","",Q119+R119)</f>
        <v>0</v>
      </c>
    </row>
    <row r="120" spans="1:19" ht="20" customHeight="1">
      <c r="A120" s="5">
        <f>IF('بيانات العاملين'!A120="","",'بيانات العاملين'!A120)</f>
        <v>0</v>
      </c>
      <c r="B120" s="5">
        <f>IF(A120="","",IFERROR(VLOOKUP(A120,'بيانات العاملين'!$A$2:$J$501,2,FALSE),""))</f>
        <v>0</v>
      </c>
      <c r="C120" s="5">
        <f>IF(A120="","",IFERROR(VLOOKUP(A120,'بيانات العاملين'!$A$2:$J$501,4,FALSE),""))</f>
        <v>0</v>
      </c>
      <c r="D120" s="9">
        <f>IF(A120="","",IFERROR(VLOOKUP(A120,'بيانات العاملين'!$A$2:$J$501,8,FALSE),0))</f>
        <v>0</v>
      </c>
      <c r="E120" s="9">
        <f>IF(A120="","",MAX(0,D120*IFERROR(VLOOKUP(A120,'مدخلات الشهر'!$A$2:$K$501,3,FALSE),0)/(IFERROR(VLOOKUP(A120,'مدخلات الشهر'!$A$2:$K$501,3,FALSE),0)+IFERROR(VLOOKUP(A120,'مدخلات الشهر'!$A$2:$K$501,4,FALSE),0),1)))</f>
        <v>0</v>
      </c>
      <c r="F120" s="9">
        <f>IF(A120="","",IFERROR(VLOOKUP(A120,'مدخلات الشهر'!$A$2:$K$501,5,FALSE),0))</f>
        <v>0</v>
      </c>
      <c r="G120" s="9">
        <f>IF(A120="","",IFERROR(VLOOKUP(A120,'مدخلات الشهر'!$A$2:$K$501,6,FALSE),0))</f>
        <v>0</v>
      </c>
      <c r="H120" s="9">
        <f>IF(A120="","",IFERROR(VLOOKUP(A120,'مدخلات الشهر'!$A$2:$K$501,7,FALSE),0))</f>
        <v>0</v>
      </c>
      <c r="I120" s="9">
        <f>IF(A120="","",E120+F120+G120)</f>
        <v>0</v>
      </c>
      <c r="J120" s="9">
        <f>IF(A120="","",IFERROR(VLOOKUP(A120,'بيانات العاملين'!$A$2:$J$501,9,FALSE),0))</f>
        <v>0</v>
      </c>
      <c r="K120" s="9">
        <f>IF(A120="","",J120*'إعدادات'!$B$4)</f>
        <v>0</v>
      </c>
      <c r="L120" s="9">
        <f>IF(A120="","",SUM(MAX(0,MIN(MAX(0,(I120-K120)*'إعدادات'!$B$9-'إعدادات'!$B$8),'إعدادات'!$C$13)-'إعدادات'!$B$13)*'إعدادات'!$D$13,MAX(0,MIN(MAX(0,(I120-K120)*'إعدادات'!$B$9-'إعدادات'!$B$8),'إعدادات'!$C$14)-'إعدادات'!$B$14)*'إعدادات'!$D$14,MAX(0,MIN(MAX(0,(I120-K120)*'إعدادات'!$B$9-'إعدادات'!$B$8),'إعدادات'!$C$15)-'إعدادات'!$B$15)*'إعدادات'!$D$15,MAX(0,MIN(MAX(0,(I120-K120)*'إعدادات'!$B$9-'إعدادات'!$B$8),'إعدادات'!$C$16)-'إعدادات'!$B$16)*'إعدادات'!$D$16,MAX(0,MIN(MAX(0,(I120-K120)*'إعدادات'!$B$9-'إعدادات'!$B$8),'إعدادات'!$C$17)-'إعدادات'!$B$17)*'إعدادات'!$D$17,MAX(0,MIN(MAX(0,(I120-K120)*'إعدادات'!$B$9-'إعدادات'!$B$8),'إعدادات'!$C$18)-'إعدادات'!$B$18)*'إعدادات'!$D$18)/'إعدادات'!$B$9)</f>
        <v>0</v>
      </c>
      <c r="M120" s="9">
        <f>IF(A120="","",IFERROR(VLOOKUP(A120,'مدخلات الشهر'!$A$2:$K$501,8,FALSE),0))</f>
        <v>0</v>
      </c>
      <c r="N120" s="9">
        <f>IF(A120="","",IFERROR(VLOOKUP(A120,'مدخلات الشهر'!$A$2:$K$501,9,FALSE),0))</f>
        <v>0</v>
      </c>
      <c r="O120" s="9">
        <f>IF(A120="","",IFERROR(VLOOKUP(A120,'مدخلات الشهر'!$A$2:$K$501,10,FALSE),0))</f>
        <v>0</v>
      </c>
      <c r="P120" s="9">
        <f>IF(A120="","",SUM(K120:L120,M120:O120))</f>
        <v>0</v>
      </c>
      <c r="Q120" s="9">
        <f>IF(A120="","",E120+F120+G120+H120-P120)</f>
        <v>0</v>
      </c>
      <c r="R120" s="9">
        <f>IF(A120="","",J120*'إعدادات'!$B$5)</f>
        <v>0</v>
      </c>
      <c r="S120" s="9">
        <f>IF(A120="","",Q120+R120)</f>
        <v>0</v>
      </c>
    </row>
    <row r="121" spans="1:19" ht="20" customHeight="1">
      <c r="A121" s="5">
        <f>IF('بيانات العاملين'!A121="","",'بيانات العاملين'!A121)</f>
        <v>0</v>
      </c>
      <c r="B121" s="5">
        <f>IF(A121="","",IFERROR(VLOOKUP(A121,'بيانات العاملين'!$A$2:$J$501,2,FALSE),""))</f>
        <v>0</v>
      </c>
      <c r="C121" s="5">
        <f>IF(A121="","",IFERROR(VLOOKUP(A121,'بيانات العاملين'!$A$2:$J$501,4,FALSE),""))</f>
        <v>0</v>
      </c>
      <c r="D121" s="9">
        <f>IF(A121="","",IFERROR(VLOOKUP(A121,'بيانات العاملين'!$A$2:$J$501,8,FALSE),0))</f>
        <v>0</v>
      </c>
      <c r="E121" s="9">
        <f>IF(A121="","",MAX(0,D121*IFERROR(VLOOKUP(A121,'مدخلات الشهر'!$A$2:$K$501,3,FALSE),0)/(IFERROR(VLOOKUP(A121,'مدخلات الشهر'!$A$2:$K$501,3,FALSE),0)+IFERROR(VLOOKUP(A121,'مدخلات الشهر'!$A$2:$K$501,4,FALSE),0),1)))</f>
        <v>0</v>
      </c>
      <c r="F121" s="9">
        <f>IF(A121="","",IFERROR(VLOOKUP(A121,'مدخلات الشهر'!$A$2:$K$501,5,FALSE),0))</f>
        <v>0</v>
      </c>
      <c r="G121" s="9">
        <f>IF(A121="","",IFERROR(VLOOKUP(A121,'مدخلات الشهر'!$A$2:$K$501,6,FALSE),0))</f>
        <v>0</v>
      </c>
      <c r="H121" s="9">
        <f>IF(A121="","",IFERROR(VLOOKUP(A121,'مدخلات الشهر'!$A$2:$K$501,7,FALSE),0))</f>
        <v>0</v>
      </c>
      <c r="I121" s="9">
        <f>IF(A121="","",E121+F121+G121)</f>
        <v>0</v>
      </c>
      <c r="J121" s="9">
        <f>IF(A121="","",IFERROR(VLOOKUP(A121,'بيانات العاملين'!$A$2:$J$501,9,FALSE),0))</f>
        <v>0</v>
      </c>
      <c r="K121" s="9">
        <f>IF(A121="","",J121*'إعدادات'!$B$4)</f>
        <v>0</v>
      </c>
      <c r="L121" s="9">
        <f>IF(A121="","",SUM(MAX(0,MIN(MAX(0,(I121-K121)*'إعدادات'!$B$9-'إعدادات'!$B$8),'إعدادات'!$C$13)-'إعدادات'!$B$13)*'إعدادات'!$D$13,MAX(0,MIN(MAX(0,(I121-K121)*'إعدادات'!$B$9-'إعدادات'!$B$8),'إعدادات'!$C$14)-'إعدادات'!$B$14)*'إعدادات'!$D$14,MAX(0,MIN(MAX(0,(I121-K121)*'إعدادات'!$B$9-'إعدادات'!$B$8),'إعدادات'!$C$15)-'إعدادات'!$B$15)*'إعدادات'!$D$15,MAX(0,MIN(MAX(0,(I121-K121)*'إعدادات'!$B$9-'إعدادات'!$B$8),'إعدادات'!$C$16)-'إعدادات'!$B$16)*'إعدادات'!$D$16,MAX(0,MIN(MAX(0,(I121-K121)*'إعدادات'!$B$9-'إعدادات'!$B$8),'إعدادات'!$C$17)-'إعدادات'!$B$17)*'إعدادات'!$D$17,MAX(0,MIN(MAX(0,(I121-K121)*'إعدادات'!$B$9-'إعدادات'!$B$8),'إعدادات'!$C$18)-'إعدادات'!$B$18)*'إعدادات'!$D$18)/'إعدادات'!$B$9)</f>
        <v>0</v>
      </c>
      <c r="M121" s="9">
        <f>IF(A121="","",IFERROR(VLOOKUP(A121,'مدخلات الشهر'!$A$2:$K$501,8,FALSE),0))</f>
        <v>0</v>
      </c>
      <c r="N121" s="9">
        <f>IF(A121="","",IFERROR(VLOOKUP(A121,'مدخلات الشهر'!$A$2:$K$501,9,FALSE),0))</f>
        <v>0</v>
      </c>
      <c r="O121" s="9">
        <f>IF(A121="","",IFERROR(VLOOKUP(A121,'مدخلات الشهر'!$A$2:$K$501,10,FALSE),0))</f>
        <v>0</v>
      </c>
      <c r="P121" s="9">
        <f>IF(A121="","",SUM(K121:L121,M121:O121))</f>
        <v>0</v>
      </c>
      <c r="Q121" s="9">
        <f>IF(A121="","",E121+F121+G121+H121-P121)</f>
        <v>0</v>
      </c>
      <c r="R121" s="9">
        <f>IF(A121="","",J121*'إعدادات'!$B$5)</f>
        <v>0</v>
      </c>
      <c r="S121" s="9">
        <f>IF(A121="","",Q121+R121)</f>
        <v>0</v>
      </c>
    </row>
    <row r="122" spans="1:19" ht="20" customHeight="1">
      <c r="A122" s="5">
        <f>IF('بيانات العاملين'!A122="","",'بيانات العاملين'!A122)</f>
        <v>0</v>
      </c>
      <c r="B122" s="5">
        <f>IF(A122="","",IFERROR(VLOOKUP(A122,'بيانات العاملين'!$A$2:$J$501,2,FALSE),""))</f>
        <v>0</v>
      </c>
      <c r="C122" s="5">
        <f>IF(A122="","",IFERROR(VLOOKUP(A122,'بيانات العاملين'!$A$2:$J$501,4,FALSE),""))</f>
        <v>0</v>
      </c>
      <c r="D122" s="9">
        <f>IF(A122="","",IFERROR(VLOOKUP(A122,'بيانات العاملين'!$A$2:$J$501,8,FALSE),0))</f>
        <v>0</v>
      </c>
      <c r="E122" s="9">
        <f>IF(A122="","",MAX(0,D122*IFERROR(VLOOKUP(A122,'مدخلات الشهر'!$A$2:$K$501,3,FALSE),0)/(IFERROR(VLOOKUP(A122,'مدخلات الشهر'!$A$2:$K$501,3,FALSE),0)+IFERROR(VLOOKUP(A122,'مدخلات الشهر'!$A$2:$K$501,4,FALSE),0),1)))</f>
        <v>0</v>
      </c>
      <c r="F122" s="9">
        <f>IF(A122="","",IFERROR(VLOOKUP(A122,'مدخلات الشهر'!$A$2:$K$501,5,FALSE),0))</f>
        <v>0</v>
      </c>
      <c r="G122" s="9">
        <f>IF(A122="","",IFERROR(VLOOKUP(A122,'مدخلات الشهر'!$A$2:$K$501,6,FALSE),0))</f>
        <v>0</v>
      </c>
      <c r="H122" s="9">
        <f>IF(A122="","",IFERROR(VLOOKUP(A122,'مدخلات الشهر'!$A$2:$K$501,7,FALSE),0))</f>
        <v>0</v>
      </c>
      <c r="I122" s="9">
        <f>IF(A122="","",E122+F122+G122)</f>
        <v>0</v>
      </c>
      <c r="J122" s="9">
        <f>IF(A122="","",IFERROR(VLOOKUP(A122,'بيانات العاملين'!$A$2:$J$501,9,FALSE),0))</f>
        <v>0</v>
      </c>
      <c r="K122" s="9">
        <f>IF(A122="","",J122*'إعدادات'!$B$4)</f>
        <v>0</v>
      </c>
      <c r="L122" s="9">
        <f>IF(A122="","",SUM(MAX(0,MIN(MAX(0,(I122-K122)*'إعدادات'!$B$9-'إعدادات'!$B$8),'إعدادات'!$C$13)-'إعدادات'!$B$13)*'إعدادات'!$D$13,MAX(0,MIN(MAX(0,(I122-K122)*'إعدادات'!$B$9-'إعدادات'!$B$8),'إعدادات'!$C$14)-'إعدادات'!$B$14)*'إعدادات'!$D$14,MAX(0,MIN(MAX(0,(I122-K122)*'إعدادات'!$B$9-'إعدادات'!$B$8),'إعدادات'!$C$15)-'إعدادات'!$B$15)*'إعدادات'!$D$15,MAX(0,MIN(MAX(0,(I122-K122)*'إعدادات'!$B$9-'إعدادات'!$B$8),'إعدادات'!$C$16)-'إعدادات'!$B$16)*'إعدادات'!$D$16,MAX(0,MIN(MAX(0,(I122-K122)*'إعدادات'!$B$9-'إعدادات'!$B$8),'إعدادات'!$C$17)-'إعدادات'!$B$17)*'إعدادات'!$D$17,MAX(0,MIN(MAX(0,(I122-K122)*'إعدادات'!$B$9-'إعدادات'!$B$8),'إعدادات'!$C$18)-'إعدادات'!$B$18)*'إعدادات'!$D$18)/'إعدادات'!$B$9)</f>
        <v>0</v>
      </c>
      <c r="M122" s="9">
        <f>IF(A122="","",IFERROR(VLOOKUP(A122,'مدخلات الشهر'!$A$2:$K$501,8,FALSE),0))</f>
        <v>0</v>
      </c>
      <c r="N122" s="9">
        <f>IF(A122="","",IFERROR(VLOOKUP(A122,'مدخلات الشهر'!$A$2:$K$501,9,FALSE),0))</f>
        <v>0</v>
      </c>
      <c r="O122" s="9">
        <f>IF(A122="","",IFERROR(VLOOKUP(A122,'مدخلات الشهر'!$A$2:$K$501,10,FALSE),0))</f>
        <v>0</v>
      </c>
      <c r="P122" s="9">
        <f>IF(A122="","",SUM(K122:L122,M122:O122))</f>
        <v>0</v>
      </c>
      <c r="Q122" s="9">
        <f>IF(A122="","",E122+F122+G122+H122-P122)</f>
        <v>0</v>
      </c>
      <c r="R122" s="9">
        <f>IF(A122="","",J122*'إعدادات'!$B$5)</f>
        <v>0</v>
      </c>
      <c r="S122" s="9">
        <f>IF(A122="","",Q122+R122)</f>
        <v>0</v>
      </c>
    </row>
    <row r="123" spans="1:19" ht="20" customHeight="1">
      <c r="A123" s="5">
        <f>IF('بيانات العاملين'!A123="","",'بيانات العاملين'!A123)</f>
        <v>0</v>
      </c>
      <c r="B123" s="5">
        <f>IF(A123="","",IFERROR(VLOOKUP(A123,'بيانات العاملين'!$A$2:$J$501,2,FALSE),""))</f>
        <v>0</v>
      </c>
      <c r="C123" s="5">
        <f>IF(A123="","",IFERROR(VLOOKUP(A123,'بيانات العاملين'!$A$2:$J$501,4,FALSE),""))</f>
        <v>0</v>
      </c>
      <c r="D123" s="9">
        <f>IF(A123="","",IFERROR(VLOOKUP(A123,'بيانات العاملين'!$A$2:$J$501,8,FALSE),0))</f>
        <v>0</v>
      </c>
      <c r="E123" s="9">
        <f>IF(A123="","",MAX(0,D123*IFERROR(VLOOKUP(A123,'مدخلات الشهر'!$A$2:$K$501,3,FALSE),0)/(IFERROR(VLOOKUP(A123,'مدخلات الشهر'!$A$2:$K$501,3,FALSE),0)+IFERROR(VLOOKUP(A123,'مدخلات الشهر'!$A$2:$K$501,4,FALSE),0),1)))</f>
        <v>0</v>
      </c>
      <c r="F123" s="9">
        <f>IF(A123="","",IFERROR(VLOOKUP(A123,'مدخلات الشهر'!$A$2:$K$501,5,FALSE),0))</f>
        <v>0</v>
      </c>
      <c r="G123" s="9">
        <f>IF(A123="","",IFERROR(VLOOKUP(A123,'مدخلات الشهر'!$A$2:$K$501,6,FALSE),0))</f>
        <v>0</v>
      </c>
      <c r="H123" s="9">
        <f>IF(A123="","",IFERROR(VLOOKUP(A123,'مدخلات الشهر'!$A$2:$K$501,7,FALSE),0))</f>
        <v>0</v>
      </c>
      <c r="I123" s="9">
        <f>IF(A123="","",E123+F123+G123)</f>
        <v>0</v>
      </c>
      <c r="J123" s="9">
        <f>IF(A123="","",IFERROR(VLOOKUP(A123,'بيانات العاملين'!$A$2:$J$501,9,FALSE),0))</f>
        <v>0</v>
      </c>
      <c r="K123" s="9">
        <f>IF(A123="","",J123*'إعدادات'!$B$4)</f>
        <v>0</v>
      </c>
      <c r="L123" s="9">
        <f>IF(A123="","",SUM(MAX(0,MIN(MAX(0,(I123-K123)*'إعدادات'!$B$9-'إعدادات'!$B$8),'إعدادات'!$C$13)-'إعدادات'!$B$13)*'إعدادات'!$D$13,MAX(0,MIN(MAX(0,(I123-K123)*'إعدادات'!$B$9-'إعدادات'!$B$8),'إعدادات'!$C$14)-'إعدادات'!$B$14)*'إعدادات'!$D$14,MAX(0,MIN(MAX(0,(I123-K123)*'إعدادات'!$B$9-'إعدادات'!$B$8),'إعدادات'!$C$15)-'إعدادات'!$B$15)*'إعدادات'!$D$15,MAX(0,MIN(MAX(0,(I123-K123)*'إعدادات'!$B$9-'إعدادات'!$B$8),'إعدادات'!$C$16)-'إعدادات'!$B$16)*'إعدادات'!$D$16,MAX(0,MIN(MAX(0,(I123-K123)*'إعدادات'!$B$9-'إعدادات'!$B$8),'إعدادات'!$C$17)-'إعدادات'!$B$17)*'إعدادات'!$D$17,MAX(0,MIN(MAX(0,(I123-K123)*'إعدادات'!$B$9-'إعدادات'!$B$8),'إعدادات'!$C$18)-'إعدادات'!$B$18)*'إعدادات'!$D$18)/'إعدادات'!$B$9)</f>
        <v>0</v>
      </c>
      <c r="M123" s="9">
        <f>IF(A123="","",IFERROR(VLOOKUP(A123,'مدخلات الشهر'!$A$2:$K$501,8,FALSE),0))</f>
        <v>0</v>
      </c>
      <c r="N123" s="9">
        <f>IF(A123="","",IFERROR(VLOOKUP(A123,'مدخلات الشهر'!$A$2:$K$501,9,FALSE),0))</f>
        <v>0</v>
      </c>
      <c r="O123" s="9">
        <f>IF(A123="","",IFERROR(VLOOKUP(A123,'مدخلات الشهر'!$A$2:$K$501,10,FALSE),0))</f>
        <v>0</v>
      </c>
      <c r="P123" s="9">
        <f>IF(A123="","",SUM(K123:L123,M123:O123))</f>
        <v>0</v>
      </c>
      <c r="Q123" s="9">
        <f>IF(A123="","",E123+F123+G123+H123-P123)</f>
        <v>0</v>
      </c>
      <c r="R123" s="9">
        <f>IF(A123="","",J123*'إعدادات'!$B$5)</f>
        <v>0</v>
      </c>
      <c r="S123" s="9">
        <f>IF(A123="","",Q123+R123)</f>
        <v>0</v>
      </c>
    </row>
    <row r="124" spans="1:19" ht="20" customHeight="1">
      <c r="A124" s="5">
        <f>IF('بيانات العاملين'!A124="","",'بيانات العاملين'!A124)</f>
        <v>0</v>
      </c>
      <c r="B124" s="5">
        <f>IF(A124="","",IFERROR(VLOOKUP(A124,'بيانات العاملين'!$A$2:$J$501,2,FALSE),""))</f>
        <v>0</v>
      </c>
      <c r="C124" s="5">
        <f>IF(A124="","",IFERROR(VLOOKUP(A124,'بيانات العاملين'!$A$2:$J$501,4,FALSE),""))</f>
        <v>0</v>
      </c>
      <c r="D124" s="9">
        <f>IF(A124="","",IFERROR(VLOOKUP(A124,'بيانات العاملين'!$A$2:$J$501,8,FALSE),0))</f>
        <v>0</v>
      </c>
      <c r="E124" s="9">
        <f>IF(A124="","",MAX(0,D124*IFERROR(VLOOKUP(A124,'مدخلات الشهر'!$A$2:$K$501,3,FALSE),0)/(IFERROR(VLOOKUP(A124,'مدخلات الشهر'!$A$2:$K$501,3,FALSE),0)+IFERROR(VLOOKUP(A124,'مدخلات الشهر'!$A$2:$K$501,4,FALSE),0),1)))</f>
        <v>0</v>
      </c>
      <c r="F124" s="9">
        <f>IF(A124="","",IFERROR(VLOOKUP(A124,'مدخلات الشهر'!$A$2:$K$501,5,FALSE),0))</f>
        <v>0</v>
      </c>
      <c r="G124" s="9">
        <f>IF(A124="","",IFERROR(VLOOKUP(A124,'مدخلات الشهر'!$A$2:$K$501,6,FALSE),0))</f>
        <v>0</v>
      </c>
      <c r="H124" s="9">
        <f>IF(A124="","",IFERROR(VLOOKUP(A124,'مدخلات الشهر'!$A$2:$K$501,7,FALSE),0))</f>
        <v>0</v>
      </c>
      <c r="I124" s="9">
        <f>IF(A124="","",E124+F124+G124)</f>
        <v>0</v>
      </c>
      <c r="J124" s="9">
        <f>IF(A124="","",IFERROR(VLOOKUP(A124,'بيانات العاملين'!$A$2:$J$501,9,FALSE),0))</f>
        <v>0</v>
      </c>
      <c r="K124" s="9">
        <f>IF(A124="","",J124*'إعدادات'!$B$4)</f>
        <v>0</v>
      </c>
      <c r="L124" s="9">
        <f>IF(A124="","",SUM(MAX(0,MIN(MAX(0,(I124-K124)*'إعدادات'!$B$9-'إعدادات'!$B$8),'إعدادات'!$C$13)-'إعدادات'!$B$13)*'إعدادات'!$D$13,MAX(0,MIN(MAX(0,(I124-K124)*'إعدادات'!$B$9-'إعدادات'!$B$8),'إعدادات'!$C$14)-'إعدادات'!$B$14)*'إعدادات'!$D$14,MAX(0,MIN(MAX(0,(I124-K124)*'إعدادات'!$B$9-'إعدادات'!$B$8),'إعدادات'!$C$15)-'إعدادات'!$B$15)*'إعدادات'!$D$15,MAX(0,MIN(MAX(0,(I124-K124)*'إعدادات'!$B$9-'إعدادات'!$B$8),'إعدادات'!$C$16)-'إعدادات'!$B$16)*'إعدادات'!$D$16,MAX(0,MIN(MAX(0,(I124-K124)*'إعدادات'!$B$9-'إعدادات'!$B$8),'إعدادات'!$C$17)-'إعدادات'!$B$17)*'إعدادات'!$D$17,MAX(0,MIN(MAX(0,(I124-K124)*'إعدادات'!$B$9-'إعدادات'!$B$8),'إعدادات'!$C$18)-'إعدادات'!$B$18)*'إعدادات'!$D$18)/'إعدادات'!$B$9)</f>
        <v>0</v>
      </c>
      <c r="M124" s="9">
        <f>IF(A124="","",IFERROR(VLOOKUP(A124,'مدخلات الشهر'!$A$2:$K$501,8,FALSE),0))</f>
        <v>0</v>
      </c>
      <c r="N124" s="9">
        <f>IF(A124="","",IFERROR(VLOOKUP(A124,'مدخلات الشهر'!$A$2:$K$501,9,FALSE),0))</f>
        <v>0</v>
      </c>
      <c r="O124" s="9">
        <f>IF(A124="","",IFERROR(VLOOKUP(A124,'مدخلات الشهر'!$A$2:$K$501,10,FALSE),0))</f>
        <v>0</v>
      </c>
      <c r="P124" s="9">
        <f>IF(A124="","",SUM(K124:L124,M124:O124))</f>
        <v>0</v>
      </c>
      <c r="Q124" s="9">
        <f>IF(A124="","",E124+F124+G124+H124-P124)</f>
        <v>0</v>
      </c>
      <c r="R124" s="9">
        <f>IF(A124="","",J124*'إعدادات'!$B$5)</f>
        <v>0</v>
      </c>
      <c r="S124" s="9">
        <f>IF(A124="","",Q124+R124)</f>
        <v>0</v>
      </c>
    </row>
    <row r="125" spans="1:19" ht="20" customHeight="1">
      <c r="A125" s="5">
        <f>IF('بيانات العاملين'!A125="","",'بيانات العاملين'!A125)</f>
        <v>0</v>
      </c>
      <c r="B125" s="5">
        <f>IF(A125="","",IFERROR(VLOOKUP(A125,'بيانات العاملين'!$A$2:$J$501,2,FALSE),""))</f>
        <v>0</v>
      </c>
      <c r="C125" s="5">
        <f>IF(A125="","",IFERROR(VLOOKUP(A125,'بيانات العاملين'!$A$2:$J$501,4,FALSE),""))</f>
        <v>0</v>
      </c>
      <c r="D125" s="9">
        <f>IF(A125="","",IFERROR(VLOOKUP(A125,'بيانات العاملين'!$A$2:$J$501,8,FALSE),0))</f>
        <v>0</v>
      </c>
      <c r="E125" s="9">
        <f>IF(A125="","",MAX(0,D125*IFERROR(VLOOKUP(A125,'مدخلات الشهر'!$A$2:$K$501,3,FALSE),0)/(IFERROR(VLOOKUP(A125,'مدخلات الشهر'!$A$2:$K$501,3,FALSE),0)+IFERROR(VLOOKUP(A125,'مدخلات الشهر'!$A$2:$K$501,4,FALSE),0),1)))</f>
        <v>0</v>
      </c>
      <c r="F125" s="9">
        <f>IF(A125="","",IFERROR(VLOOKUP(A125,'مدخلات الشهر'!$A$2:$K$501,5,FALSE),0))</f>
        <v>0</v>
      </c>
      <c r="G125" s="9">
        <f>IF(A125="","",IFERROR(VLOOKUP(A125,'مدخلات الشهر'!$A$2:$K$501,6,FALSE),0))</f>
        <v>0</v>
      </c>
      <c r="H125" s="9">
        <f>IF(A125="","",IFERROR(VLOOKUP(A125,'مدخلات الشهر'!$A$2:$K$501,7,FALSE),0))</f>
        <v>0</v>
      </c>
      <c r="I125" s="9">
        <f>IF(A125="","",E125+F125+G125)</f>
        <v>0</v>
      </c>
      <c r="J125" s="9">
        <f>IF(A125="","",IFERROR(VLOOKUP(A125,'بيانات العاملين'!$A$2:$J$501,9,FALSE),0))</f>
        <v>0</v>
      </c>
      <c r="K125" s="9">
        <f>IF(A125="","",J125*'إعدادات'!$B$4)</f>
        <v>0</v>
      </c>
      <c r="L125" s="9">
        <f>IF(A125="","",SUM(MAX(0,MIN(MAX(0,(I125-K125)*'إعدادات'!$B$9-'إعدادات'!$B$8),'إعدادات'!$C$13)-'إعدادات'!$B$13)*'إعدادات'!$D$13,MAX(0,MIN(MAX(0,(I125-K125)*'إعدادات'!$B$9-'إعدادات'!$B$8),'إعدادات'!$C$14)-'إعدادات'!$B$14)*'إعدادات'!$D$14,MAX(0,MIN(MAX(0,(I125-K125)*'إعدادات'!$B$9-'إعدادات'!$B$8),'إعدادات'!$C$15)-'إعدادات'!$B$15)*'إعدادات'!$D$15,MAX(0,MIN(MAX(0,(I125-K125)*'إعدادات'!$B$9-'إعدادات'!$B$8),'إعدادات'!$C$16)-'إعدادات'!$B$16)*'إعدادات'!$D$16,MAX(0,MIN(MAX(0,(I125-K125)*'إعدادات'!$B$9-'إعدادات'!$B$8),'إعدادات'!$C$17)-'إعدادات'!$B$17)*'إعدادات'!$D$17,MAX(0,MIN(MAX(0,(I125-K125)*'إعدادات'!$B$9-'إعدادات'!$B$8),'إعدادات'!$C$18)-'إعدادات'!$B$18)*'إعدادات'!$D$18)/'إعدادات'!$B$9)</f>
        <v>0</v>
      </c>
      <c r="M125" s="9">
        <f>IF(A125="","",IFERROR(VLOOKUP(A125,'مدخلات الشهر'!$A$2:$K$501,8,FALSE),0))</f>
        <v>0</v>
      </c>
      <c r="N125" s="9">
        <f>IF(A125="","",IFERROR(VLOOKUP(A125,'مدخلات الشهر'!$A$2:$K$501,9,FALSE),0))</f>
        <v>0</v>
      </c>
      <c r="O125" s="9">
        <f>IF(A125="","",IFERROR(VLOOKUP(A125,'مدخلات الشهر'!$A$2:$K$501,10,FALSE),0))</f>
        <v>0</v>
      </c>
      <c r="P125" s="9">
        <f>IF(A125="","",SUM(K125:L125,M125:O125))</f>
        <v>0</v>
      </c>
      <c r="Q125" s="9">
        <f>IF(A125="","",E125+F125+G125+H125-P125)</f>
        <v>0</v>
      </c>
      <c r="R125" s="9">
        <f>IF(A125="","",J125*'إعدادات'!$B$5)</f>
        <v>0</v>
      </c>
      <c r="S125" s="9">
        <f>IF(A125="","",Q125+R125)</f>
        <v>0</v>
      </c>
    </row>
    <row r="126" spans="1:19" ht="20" customHeight="1">
      <c r="A126" s="5">
        <f>IF('بيانات العاملين'!A126="","",'بيانات العاملين'!A126)</f>
        <v>0</v>
      </c>
      <c r="B126" s="5">
        <f>IF(A126="","",IFERROR(VLOOKUP(A126,'بيانات العاملين'!$A$2:$J$501,2,FALSE),""))</f>
        <v>0</v>
      </c>
      <c r="C126" s="5">
        <f>IF(A126="","",IFERROR(VLOOKUP(A126,'بيانات العاملين'!$A$2:$J$501,4,FALSE),""))</f>
        <v>0</v>
      </c>
      <c r="D126" s="9">
        <f>IF(A126="","",IFERROR(VLOOKUP(A126,'بيانات العاملين'!$A$2:$J$501,8,FALSE),0))</f>
        <v>0</v>
      </c>
      <c r="E126" s="9">
        <f>IF(A126="","",MAX(0,D126*IFERROR(VLOOKUP(A126,'مدخلات الشهر'!$A$2:$K$501,3,FALSE),0)/(IFERROR(VLOOKUP(A126,'مدخلات الشهر'!$A$2:$K$501,3,FALSE),0)+IFERROR(VLOOKUP(A126,'مدخلات الشهر'!$A$2:$K$501,4,FALSE),0),1)))</f>
        <v>0</v>
      </c>
      <c r="F126" s="9">
        <f>IF(A126="","",IFERROR(VLOOKUP(A126,'مدخلات الشهر'!$A$2:$K$501,5,FALSE),0))</f>
        <v>0</v>
      </c>
      <c r="G126" s="9">
        <f>IF(A126="","",IFERROR(VLOOKUP(A126,'مدخلات الشهر'!$A$2:$K$501,6,FALSE),0))</f>
        <v>0</v>
      </c>
      <c r="H126" s="9">
        <f>IF(A126="","",IFERROR(VLOOKUP(A126,'مدخلات الشهر'!$A$2:$K$501,7,FALSE),0))</f>
        <v>0</v>
      </c>
      <c r="I126" s="9">
        <f>IF(A126="","",E126+F126+G126)</f>
        <v>0</v>
      </c>
      <c r="J126" s="9">
        <f>IF(A126="","",IFERROR(VLOOKUP(A126,'بيانات العاملين'!$A$2:$J$501,9,FALSE),0))</f>
        <v>0</v>
      </c>
      <c r="K126" s="9">
        <f>IF(A126="","",J126*'إعدادات'!$B$4)</f>
        <v>0</v>
      </c>
      <c r="L126" s="9">
        <f>IF(A126="","",SUM(MAX(0,MIN(MAX(0,(I126-K126)*'إعدادات'!$B$9-'إعدادات'!$B$8),'إعدادات'!$C$13)-'إعدادات'!$B$13)*'إعدادات'!$D$13,MAX(0,MIN(MAX(0,(I126-K126)*'إعدادات'!$B$9-'إعدادات'!$B$8),'إعدادات'!$C$14)-'إعدادات'!$B$14)*'إعدادات'!$D$14,MAX(0,MIN(MAX(0,(I126-K126)*'إعدادات'!$B$9-'إعدادات'!$B$8),'إعدادات'!$C$15)-'إعدادات'!$B$15)*'إعدادات'!$D$15,MAX(0,MIN(MAX(0,(I126-K126)*'إعدادات'!$B$9-'إعدادات'!$B$8),'إعدادات'!$C$16)-'إعدادات'!$B$16)*'إعدادات'!$D$16,MAX(0,MIN(MAX(0,(I126-K126)*'إعدادات'!$B$9-'إعدادات'!$B$8),'إعدادات'!$C$17)-'إعدادات'!$B$17)*'إعدادات'!$D$17,MAX(0,MIN(MAX(0,(I126-K126)*'إعدادات'!$B$9-'إعدادات'!$B$8),'إعدادات'!$C$18)-'إعدادات'!$B$18)*'إعدادات'!$D$18)/'إعدادات'!$B$9)</f>
        <v>0</v>
      </c>
      <c r="M126" s="9">
        <f>IF(A126="","",IFERROR(VLOOKUP(A126,'مدخلات الشهر'!$A$2:$K$501,8,FALSE),0))</f>
        <v>0</v>
      </c>
      <c r="N126" s="9">
        <f>IF(A126="","",IFERROR(VLOOKUP(A126,'مدخلات الشهر'!$A$2:$K$501,9,FALSE),0))</f>
        <v>0</v>
      </c>
      <c r="O126" s="9">
        <f>IF(A126="","",IFERROR(VLOOKUP(A126,'مدخلات الشهر'!$A$2:$K$501,10,FALSE),0))</f>
        <v>0</v>
      </c>
      <c r="P126" s="9">
        <f>IF(A126="","",SUM(K126:L126,M126:O126))</f>
        <v>0</v>
      </c>
      <c r="Q126" s="9">
        <f>IF(A126="","",E126+F126+G126+H126-P126)</f>
        <v>0</v>
      </c>
      <c r="R126" s="9">
        <f>IF(A126="","",J126*'إعدادات'!$B$5)</f>
        <v>0</v>
      </c>
      <c r="S126" s="9">
        <f>IF(A126="","",Q126+R126)</f>
        <v>0</v>
      </c>
    </row>
    <row r="127" spans="1:19" ht="20" customHeight="1">
      <c r="A127" s="5">
        <f>IF('بيانات العاملين'!A127="","",'بيانات العاملين'!A127)</f>
        <v>0</v>
      </c>
      <c r="B127" s="5">
        <f>IF(A127="","",IFERROR(VLOOKUP(A127,'بيانات العاملين'!$A$2:$J$501,2,FALSE),""))</f>
        <v>0</v>
      </c>
      <c r="C127" s="5">
        <f>IF(A127="","",IFERROR(VLOOKUP(A127,'بيانات العاملين'!$A$2:$J$501,4,FALSE),""))</f>
        <v>0</v>
      </c>
      <c r="D127" s="9">
        <f>IF(A127="","",IFERROR(VLOOKUP(A127,'بيانات العاملين'!$A$2:$J$501,8,FALSE),0))</f>
        <v>0</v>
      </c>
      <c r="E127" s="9">
        <f>IF(A127="","",MAX(0,D127*IFERROR(VLOOKUP(A127,'مدخلات الشهر'!$A$2:$K$501,3,FALSE),0)/(IFERROR(VLOOKUP(A127,'مدخلات الشهر'!$A$2:$K$501,3,FALSE),0)+IFERROR(VLOOKUP(A127,'مدخلات الشهر'!$A$2:$K$501,4,FALSE),0),1)))</f>
        <v>0</v>
      </c>
      <c r="F127" s="9">
        <f>IF(A127="","",IFERROR(VLOOKUP(A127,'مدخلات الشهر'!$A$2:$K$501,5,FALSE),0))</f>
        <v>0</v>
      </c>
      <c r="G127" s="9">
        <f>IF(A127="","",IFERROR(VLOOKUP(A127,'مدخلات الشهر'!$A$2:$K$501,6,FALSE),0))</f>
        <v>0</v>
      </c>
      <c r="H127" s="9">
        <f>IF(A127="","",IFERROR(VLOOKUP(A127,'مدخلات الشهر'!$A$2:$K$501,7,FALSE),0))</f>
        <v>0</v>
      </c>
      <c r="I127" s="9">
        <f>IF(A127="","",E127+F127+G127)</f>
        <v>0</v>
      </c>
      <c r="J127" s="9">
        <f>IF(A127="","",IFERROR(VLOOKUP(A127,'بيانات العاملين'!$A$2:$J$501,9,FALSE),0))</f>
        <v>0</v>
      </c>
      <c r="K127" s="9">
        <f>IF(A127="","",J127*'إعدادات'!$B$4)</f>
        <v>0</v>
      </c>
      <c r="L127" s="9">
        <f>IF(A127="","",SUM(MAX(0,MIN(MAX(0,(I127-K127)*'إعدادات'!$B$9-'إعدادات'!$B$8),'إعدادات'!$C$13)-'إعدادات'!$B$13)*'إعدادات'!$D$13,MAX(0,MIN(MAX(0,(I127-K127)*'إعدادات'!$B$9-'إعدادات'!$B$8),'إعدادات'!$C$14)-'إعدادات'!$B$14)*'إعدادات'!$D$14,MAX(0,MIN(MAX(0,(I127-K127)*'إعدادات'!$B$9-'إعدادات'!$B$8),'إعدادات'!$C$15)-'إعدادات'!$B$15)*'إعدادات'!$D$15,MAX(0,MIN(MAX(0,(I127-K127)*'إعدادات'!$B$9-'إعدادات'!$B$8),'إعدادات'!$C$16)-'إعدادات'!$B$16)*'إعدادات'!$D$16,MAX(0,MIN(MAX(0,(I127-K127)*'إعدادات'!$B$9-'إعدادات'!$B$8),'إعدادات'!$C$17)-'إعدادات'!$B$17)*'إعدادات'!$D$17,MAX(0,MIN(MAX(0,(I127-K127)*'إعدادات'!$B$9-'إعدادات'!$B$8),'إعدادات'!$C$18)-'إعدادات'!$B$18)*'إعدادات'!$D$18)/'إعدادات'!$B$9)</f>
        <v>0</v>
      </c>
      <c r="M127" s="9">
        <f>IF(A127="","",IFERROR(VLOOKUP(A127,'مدخلات الشهر'!$A$2:$K$501,8,FALSE),0))</f>
        <v>0</v>
      </c>
      <c r="N127" s="9">
        <f>IF(A127="","",IFERROR(VLOOKUP(A127,'مدخلات الشهر'!$A$2:$K$501,9,FALSE),0))</f>
        <v>0</v>
      </c>
      <c r="O127" s="9">
        <f>IF(A127="","",IFERROR(VLOOKUP(A127,'مدخلات الشهر'!$A$2:$K$501,10,FALSE),0))</f>
        <v>0</v>
      </c>
      <c r="P127" s="9">
        <f>IF(A127="","",SUM(K127:L127,M127:O127))</f>
        <v>0</v>
      </c>
      <c r="Q127" s="9">
        <f>IF(A127="","",E127+F127+G127+H127-P127)</f>
        <v>0</v>
      </c>
      <c r="R127" s="9">
        <f>IF(A127="","",J127*'إعدادات'!$B$5)</f>
        <v>0</v>
      </c>
      <c r="S127" s="9">
        <f>IF(A127="","",Q127+R127)</f>
        <v>0</v>
      </c>
    </row>
    <row r="128" spans="1:19" ht="20" customHeight="1">
      <c r="A128" s="5">
        <f>IF('بيانات العاملين'!A128="","",'بيانات العاملين'!A128)</f>
        <v>0</v>
      </c>
      <c r="B128" s="5">
        <f>IF(A128="","",IFERROR(VLOOKUP(A128,'بيانات العاملين'!$A$2:$J$501,2,FALSE),""))</f>
        <v>0</v>
      </c>
      <c r="C128" s="5">
        <f>IF(A128="","",IFERROR(VLOOKUP(A128,'بيانات العاملين'!$A$2:$J$501,4,FALSE),""))</f>
        <v>0</v>
      </c>
      <c r="D128" s="9">
        <f>IF(A128="","",IFERROR(VLOOKUP(A128,'بيانات العاملين'!$A$2:$J$501,8,FALSE),0))</f>
        <v>0</v>
      </c>
      <c r="E128" s="9">
        <f>IF(A128="","",MAX(0,D128*IFERROR(VLOOKUP(A128,'مدخلات الشهر'!$A$2:$K$501,3,FALSE),0)/(IFERROR(VLOOKUP(A128,'مدخلات الشهر'!$A$2:$K$501,3,FALSE),0)+IFERROR(VLOOKUP(A128,'مدخلات الشهر'!$A$2:$K$501,4,FALSE),0),1)))</f>
        <v>0</v>
      </c>
      <c r="F128" s="9">
        <f>IF(A128="","",IFERROR(VLOOKUP(A128,'مدخلات الشهر'!$A$2:$K$501,5,FALSE),0))</f>
        <v>0</v>
      </c>
      <c r="G128" s="9">
        <f>IF(A128="","",IFERROR(VLOOKUP(A128,'مدخلات الشهر'!$A$2:$K$501,6,FALSE),0))</f>
        <v>0</v>
      </c>
      <c r="H128" s="9">
        <f>IF(A128="","",IFERROR(VLOOKUP(A128,'مدخلات الشهر'!$A$2:$K$501,7,FALSE),0))</f>
        <v>0</v>
      </c>
      <c r="I128" s="9">
        <f>IF(A128="","",E128+F128+G128)</f>
        <v>0</v>
      </c>
      <c r="J128" s="9">
        <f>IF(A128="","",IFERROR(VLOOKUP(A128,'بيانات العاملين'!$A$2:$J$501,9,FALSE),0))</f>
        <v>0</v>
      </c>
      <c r="K128" s="9">
        <f>IF(A128="","",J128*'إعدادات'!$B$4)</f>
        <v>0</v>
      </c>
      <c r="L128" s="9">
        <f>IF(A128="","",SUM(MAX(0,MIN(MAX(0,(I128-K128)*'إعدادات'!$B$9-'إعدادات'!$B$8),'إعدادات'!$C$13)-'إعدادات'!$B$13)*'إعدادات'!$D$13,MAX(0,MIN(MAX(0,(I128-K128)*'إعدادات'!$B$9-'إعدادات'!$B$8),'إعدادات'!$C$14)-'إعدادات'!$B$14)*'إعدادات'!$D$14,MAX(0,MIN(MAX(0,(I128-K128)*'إعدادات'!$B$9-'إعدادات'!$B$8),'إعدادات'!$C$15)-'إعدادات'!$B$15)*'إعدادات'!$D$15,MAX(0,MIN(MAX(0,(I128-K128)*'إعدادات'!$B$9-'إعدادات'!$B$8),'إعدادات'!$C$16)-'إعدادات'!$B$16)*'إعدادات'!$D$16,MAX(0,MIN(MAX(0,(I128-K128)*'إعدادات'!$B$9-'إعدادات'!$B$8),'إعدادات'!$C$17)-'إعدادات'!$B$17)*'إعدادات'!$D$17,MAX(0,MIN(MAX(0,(I128-K128)*'إعدادات'!$B$9-'إعدادات'!$B$8),'إعدادات'!$C$18)-'إعدادات'!$B$18)*'إعدادات'!$D$18)/'إعدادات'!$B$9)</f>
        <v>0</v>
      </c>
      <c r="M128" s="9">
        <f>IF(A128="","",IFERROR(VLOOKUP(A128,'مدخلات الشهر'!$A$2:$K$501,8,FALSE),0))</f>
        <v>0</v>
      </c>
      <c r="N128" s="9">
        <f>IF(A128="","",IFERROR(VLOOKUP(A128,'مدخلات الشهر'!$A$2:$K$501,9,FALSE),0))</f>
        <v>0</v>
      </c>
      <c r="O128" s="9">
        <f>IF(A128="","",IFERROR(VLOOKUP(A128,'مدخلات الشهر'!$A$2:$K$501,10,FALSE),0))</f>
        <v>0</v>
      </c>
      <c r="P128" s="9">
        <f>IF(A128="","",SUM(K128:L128,M128:O128))</f>
        <v>0</v>
      </c>
      <c r="Q128" s="9">
        <f>IF(A128="","",E128+F128+G128+H128-P128)</f>
        <v>0</v>
      </c>
      <c r="R128" s="9">
        <f>IF(A128="","",J128*'إعدادات'!$B$5)</f>
        <v>0</v>
      </c>
      <c r="S128" s="9">
        <f>IF(A128="","",Q128+R128)</f>
        <v>0</v>
      </c>
    </row>
    <row r="129" spans="1:19" ht="20" customHeight="1">
      <c r="A129" s="5">
        <f>IF('بيانات العاملين'!A129="","",'بيانات العاملين'!A129)</f>
        <v>0</v>
      </c>
      <c r="B129" s="5">
        <f>IF(A129="","",IFERROR(VLOOKUP(A129,'بيانات العاملين'!$A$2:$J$501,2,FALSE),""))</f>
        <v>0</v>
      </c>
      <c r="C129" s="5">
        <f>IF(A129="","",IFERROR(VLOOKUP(A129,'بيانات العاملين'!$A$2:$J$501,4,FALSE),""))</f>
        <v>0</v>
      </c>
      <c r="D129" s="9">
        <f>IF(A129="","",IFERROR(VLOOKUP(A129,'بيانات العاملين'!$A$2:$J$501,8,FALSE),0))</f>
        <v>0</v>
      </c>
      <c r="E129" s="9">
        <f>IF(A129="","",MAX(0,D129*IFERROR(VLOOKUP(A129,'مدخلات الشهر'!$A$2:$K$501,3,FALSE),0)/(IFERROR(VLOOKUP(A129,'مدخلات الشهر'!$A$2:$K$501,3,FALSE),0)+IFERROR(VLOOKUP(A129,'مدخلات الشهر'!$A$2:$K$501,4,FALSE),0),1)))</f>
        <v>0</v>
      </c>
      <c r="F129" s="9">
        <f>IF(A129="","",IFERROR(VLOOKUP(A129,'مدخلات الشهر'!$A$2:$K$501,5,FALSE),0))</f>
        <v>0</v>
      </c>
      <c r="G129" s="9">
        <f>IF(A129="","",IFERROR(VLOOKUP(A129,'مدخلات الشهر'!$A$2:$K$501,6,FALSE),0))</f>
        <v>0</v>
      </c>
      <c r="H129" s="9">
        <f>IF(A129="","",IFERROR(VLOOKUP(A129,'مدخلات الشهر'!$A$2:$K$501,7,FALSE),0))</f>
        <v>0</v>
      </c>
      <c r="I129" s="9">
        <f>IF(A129="","",E129+F129+G129)</f>
        <v>0</v>
      </c>
      <c r="J129" s="9">
        <f>IF(A129="","",IFERROR(VLOOKUP(A129,'بيانات العاملين'!$A$2:$J$501,9,FALSE),0))</f>
        <v>0</v>
      </c>
      <c r="K129" s="9">
        <f>IF(A129="","",J129*'إعدادات'!$B$4)</f>
        <v>0</v>
      </c>
      <c r="L129" s="9">
        <f>IF(A129="","",SUM(MAX(0,MIN(MAX(0,(I129-K129)*'إعدادات'!$B$9-'إعدادات'!$B$8),'إعدادات'!$C$13)-'إعدادات'!$B$13)*'إعدادات'!$D$13,MAX(0,MIN(MAX(0,(I129-K129)*'إعدادات'!$B$9-'إعدادات'!$B$8),'إعدادات'!$C$14)-'إعدادات'!$B$14)*'إعدادات'!$D$14,MAX(0,MIN(MAX(0,(I129-K129)*'إعدادات'!$B$9-'إعدادات'!$B$8),'إعدادات'!$C$15)-'إعدادات'!$B$15)*'إعدادات'!$D$15,MAX(0,MIN(MAX(0,(I129-K129)*'إعدادات'!$B$9-'إعدادات'!$B$8),'إعدادات'!$C$16)-'إعدادات'!$B$16)*'إعدادات'!$D$16,MAX(0,MIN(MAX(0,(I129-K129)*'إعدادات'!$B$9-'إعدادات'!$B$8),'إعدادات'!$C$17)-'إعدادات'!$B$17)*'إعدادات'!$D$17,MAX(0,MIN(MAX(0,(I129-K129)*'إعدادات'!$B$9-'إعدادات'!$B$8),'إعدادات'!$C$18)-'إعدادات'!$B$18)*'إعدادات'!$D$18)/'إعدادات'!$B$9)</f>
        <v>0</v>
      </c>
      <c r="M129" s="9">
        <f>IF(A129="","",IFERROR(VLOOKUP(A129,'مدخلات الشهر'!$A$2:$K$501,8,FALSE),0))</f>
        <v>0</v>
      </c>
      <c r="N129" s="9">
        <f>IF(A129="","",IFERROR(VLOOKUP(A129,'مدخلات الشهر'!$A$2:$K$501,9,FALSE),0))</f>
        <v>0</v>
      </c>
      <c r="O129" s="9">
        <f>IF(A129="","",IFERROR(VLOOKUP(A129,'مدخلات الشهر'!$A$2:$K$501,10,FALSE),0))</f>
        <v>0</v>
      </c>
      <c r="P129" s="9">
        <f>IF(A129="","",SUM(K129:L129,M129:O129))</f>
        <v>0</v>
      </c>
      <c r="Q129" s="9">
        <f>IF(A129="","",E129+F129+G129+H129-P129)</f>
        <v>0</v>
      </c>
      <c r="R129" s="9">
        <f>IF(A129="","",J129*'إعدادات'!$B$5)</f>
        <v>0</v>
      </c>
      <c r="S129" s="9">
        <f>IF(A129="","",Q129+R129)</f>
        <v>0</v>
      </c>
    </row>
    <row r="130" spans="1:19" ht="20" customHeight="1">
      <c r="A130" s="5">
        <f>IF('بيانات العاملين'!A130="","",'بيانات العاملين'!A130)</f>
        <v>0</v>
      </c>
      <c r="B130" s="5">
        <f>IF(A130="","",IFERROR(VLOOKUP(A130,'بيانات العاملين'!$A$2:$J$501,2,FALSE),""))</f>
        <v>0</v>
      </c>
      <c r="C130" s="5">
        <f>IF(A130="","",IFERROR(VLOOKUP(A130,'بيانات العاملين'!$A$2:$J$501,4,FALSE),""))</f>
        <v>0</v>
      </c>
      <c r="D130" s="9">
        <f>IF(A130="","",IFERROR(VLOOKUP(A130,'بيانات العاملين'!$A$2:$J$501,8,FALSE),0))</f>
        <v>0</v>
      </c>
      <c r="E130" s="9">
        <f>IF(A130="","",MAX(0,D130*IFERROR(VLOOKUP(A130,'مدخلات الشهر'!$A$2:$K$501,3,FALSE),0)/(IFERROR(VLOOKUP(A130,'مدخلات الشهر'!$A$2:$K$501,3,FALSE),0)+IFERROR(VLOOKUP(A130,'مدخلات الشهر'!$A$2:$K$501,4,FALSE),0),1)))</f>
        <v>0</v>
      </c>
      <c r="F130" s="9">
        <f>IF(A130="","",IFERROR(VLOOKUP(A130,'مدخلات الشهر'!$A$2:$K$501,5,FALSE),0))</f>
        <v>0</v>
      </c>
      <c r="G130" s="9">
        <f>IF(A130="","",IFERROR(VLOOKUP(A130,'مدخلات الشهر'!$A$2:$K$501,6,FALSE),0))</f>
        <v>0</v>
      </c>
      <c r="H130" s="9">
        <f>IF(A130="","",IFERROR(VLOOKUP(A130,'مدخلات الشهر'!$A$2:$K$501,7,FALSE),0))</f>
        <v>0</v>
      </c>
      <c r="I130" s="9">
        <f>IF(A130="","",E130+F130+G130)</f>
        <v>0</v>
      </c>
      <c r="J130" s="9">
        <f>IF(A130="","",IFERROR(VLOOKUP(A130,'بيانات العاملين'!$A$2:$J$501,9,FALSE),0))</f>
        <v>0</v>
      </c>
      <c r="K130" s="9">
        <f>IF(A130="","",J130*'إعدادات'!$B$4)</f>
        <v>0</v>
      </c>
      <c r="L130" s="9">
        <f>IF(A130="","",SUM(MAX(0,MIN(MAX(0,(I130-K130)*'إعدادات'!$B$9-'إعدادات'!$B$8),'إعدادات'!$C$13)-'إعدادات'!$B$13)*'إعدادات'!$D$13,MAX(0,MIN(MAX(0,(I130-K130)*'إعدادات'!$B$9-'إعدادات'!$B$8),'إعدادات'!$C$14)-'إعدادات'!$B$14)*'إعدادات'!$D$14,MAX(0,MIN(MAX(0,(I130-K130)*'إعدادات'!$B$9-'إعدادات'!$B$8),'إعدادات'!$C$15)-'إعدادات'!$B$15)*'إعدادات'!$D$15,MAX(0,MIN(MAX(0,(I130-K130)*'إعدادات'!$B$9-'إعدادات'!$B$8),'إعدادات'!$C$16)-'إعدادات'!$B$16)*'إعدادات'!$D$16,MAX(0,MIN(MAX(0,(I130-K130)*'إعدادات'!$B$9-'إعدادات'!$B$8),'إعدادات'!$C$17)-'إعدادات'!$B$17)*'إعدادات'!$D$17,MAX(0,MIN(MAX(0,(I130-K130)*'إعدادات'!$B$9-'إعدادات'!$B$8),'إعدادات'!$C$18)-'إعدادات'!$B$18)*'إعدادات'!$D$18)/'إعدادات'!$B$9)</f>
        <v>0</v>
      </c>
      <c r="M130" s="9">
        <f>IF(A130="","",IFERROR(VLOOKUP(A130,'مدخلات الشهر'!$A$2:$K$501,8,FALSE),0))</f>
        <v>0</v>
      </c>
      <c r="N130" s="9">
        <f>IF(A130="","",IFERROR(VLOOKUP(A130,'مدخلات الشهر'!$A$2:$K$501,9,FALSE),0))</f>
        <v>0</v>
      </c>
      <c r="O130" s="9">
        <f>IF(A130="","",IFERROR(VLOOKUP(A130,'مدخلات الشهر'!$A$2:$K$501,10,FALSE),0))</f>
        <v>0</v>
      </c>
      <c r="P130" s="9">
        <f>IF(A130="","",SUM(K130:L130,M130:O130))</f>
        <v>0</v>
      </c>
      <c r="Q130" s="9">
        <f>IF(A130="","",E130+F130+G130+H130-P130)</f>
        <v>0</v>
      </c>
      <c r="R130" s="9">
        <f>IF(A130="","",J130*'إعدادات'!$B$5)</f>
        <v>0</v>
      </c>
      <c r="S130" s="9">
        <f>IF(A130="","",Q130+R130)</f>
        <v>0</v>
      </c>
    </row>
    <row r="131" spans="1:19" ht="20" customHeight="1">
      <c r="A131" s="5">
        <f>IF('بيانات العاملين'!A131="","",'بيانات العاملين'!A131)</f>
        <v>0</v>
      </c>
      <c r="B131" s="5">
        <f>IF(A131="","",IFERROR(VLOOKUP(A131,'بيانات العاملين'!$A$2:$J$501,2,FALSE),""))</f>
        <v>0</v>
      </c>
      <c r="C131" s="5">
        <f>IF(A131="","",IFERROR(VLOOKUP(A131,'بيانات العاملين'!$A$2:$J$501,4,FALSE),""))</f>
        <v>0</v>
      </c>
      <c r="D131" s="9">
        <f>IF(A131="","",IFERROR(VLOOKUP(A131,'بيانات العاملين'!$A$2:$J$501,8,FALSE),0))</f>
        <v>0</v>
      </c>
      <c r="E131" s="9">
        <f>IF(A131="","",MAX(0,D131*IFERROR(VLOOKUP(A131,'مدخلات الشهر'!$A$2:$K$501,3,FALSE),0)/(IFERROR(VLOOKUP(A131,'مدخلات الشهر'!$A$2:$K$501,3,FALSE),0)+IFERROR(VLOOKUP(A131,'مدخلات الشهر'!$A$2:$K$501,4,FALSE),0),1)))</f>
        <v>0</v>
      </c>
      <c r="F131" s="9">
        <f>IF(A131="","",IFERROR(VLOOKUP(A131,'مدخلات الشهر'!$A$2:$K$501,5,FALSE),0))</f>
        <v>0</v>
      </c>
      <c r="G131" s="9">
        <f>IF(A131="","",IFERROR(VLOOKUP(A131,'مدخلات الشهر'!$A$2:$K$501,6,FALSE),0))</f>
        <v>0</v>
      </c>
      <c r="H131" s="9">
        <f>IF(A131="","",IFERROR(VLOOKUP(A131,'مدخلات الشهر'!$A$2:$K$501,7,FALSE),0))</f>
        <v>0</v>
      </c>
      <c r="I131" s="9">
        <f>IF(A131="","",E131+F131+G131)</f>
        <v>0</v>
      </c>
      <c r="J131" s="9">
        <f>IF(A131="","",IFERROR(VLOOKUP(A131,'بيانات العاملين'!$A$2:$J$501,9,FALSE),0))</f>
        <v>0</v>
      </c>
      <c r="K131" s="9">
        <f>IF(A131="","",J131*'إعدادات'!$B$4)</f>
        <v>0</v>
      </c>
      <c r="L131" s="9">
        <f>IF(A131="","",SUM(MAX(0,MIN(MAX(0,(I131-K131)*'إعدادات'!$B$9-'إعدادات'!$B$8),'إعدادات'!$C$13)-'إعدادات'!$B$13)*'إعدادات'!$D$13,MAX(0,MIN(MAX(0,(I131-K131)*'إعدادات'!$B$9-'إعدادات'!$B$8),'إعدادات'!$C$14)-'إعدادات'!$B$14)*'إعدادات'!$D$14,MAX(0,MIN(MAX(0,(I131-K131)*'إعدادات'!$B$9-'إعدادات'!$B$8),'إعدادات'!$C$15)-'إعدادات'!$B$15)*'إعدادات'!$D$15,MAX(0,MIN(MAX(0,(I131-K131)*'إعدادات'!$B$9-'إعدادات'!$B$8),'إعدادات'!$C$16)-'إعدادات'!$B$16)*'إعدادات'!$D$16,MAX(0,MIN(MAX(0,(I131-K131)*'إعدادات'!$B$9-'إعدادات'!$B$8),'إعدادات'!$C$17)-'إعدادات'!$B$17)*'إعدادات'!$D$17,MAX(0,MIN(MAX(0,(I131-K131)*'إعدادات'!$B$9-'إعدادات'!$B$8),'إعدادات'!$C$18)-'إعدادات'!$B$18)*'إعدادات'!$D$18)/'إعدادات'!$B$9)</f>
        <v>0</v>
      </c>
      <c r="M131" s="9">
        <f>IF(A131="","",IFERROR(VLOOKUP(A131,'مدخلات الشهر'!$A$2:$K$501,8,FALSE),0))</f>
        <v>0</v>
      </c>
      <c r="N131" s="9">
        <f>IF(A131="","",IFERROR(VLOOKUP(A131,'مدخلات الشهر'!$A$2:$K$501,9,FALSE),0))</f>
        <v>0</v>
      </c>
      <c r="O131" s="9">
        <f>IF(A131="","",IFERROR(VLOOKUP(A131,'مدخلات الشهر'!$A$2:$K$501,10,FALSE),0))</f>
        <v>0</v>
      </c>
      <c r="P131" s="9">
        <f>IF(A131="","",SUM(K131:L131,M131:O131))</f>
        <v>0</v>
      </c>
      <c r="Q131" s="9">
        <f>IF(A131="","",E131+F131+G131+H131-P131)</f>
        <v>0</v>
      </c>
      <c r="R131" s="9">
        <f>IF(A131="","",J131*'إعدادات'!$B$5)</f>
        <v>0</v>
      </c>
      <c r="S131" s="9">
        <f>IF(A131="","",Q131+R131)</f>
        <v>0</v>
      </c>
    </row>
    <row r="132" spans="1:19" ht="20" customHeight="1">
      <c r="A132" s="5">
        <f>IF('بيانات العاملين'!A132="","",'بيانات العاملين'!A132)</f>
        <v>0</v>
      </c>
      <c r="B132" s="5">
        <f>IF(A132="","",IFERROR(VLOOKUP(A132,'بيانات العاملين'!$A$2:$J$501,2,FALSE),""))</f>
        <v>0</v>
      </c>
      <c r="C132" s="5">
        <f>IF(A132="","",IFERROR(VLOOKUP(A132,'بيانات العاملين'!$A$2:$J$501,4,FALSE),""))</f>
        <v>0</v>
      </c>
      <c r="D132" s="9">
        <f>IF(A132="","",IFERROR(VLOOKUP(A132,'بيانات العاملين'!$A$2:$J$501,8,FALSE),0))</f>
        <v>0</v>
      </c>
      <c r="E132" s="9">
        <f>IF(A132="","",MAX(0,D132*IFERROR(VLOOKUP(A132,'مدخلات الشهر'!$A$2:$K$501,3,FALSE),0)/(IFERROR(VLOOKUP(A132,'مدخلات الشهر'!$A$2:$K$501,3,FALSE),0)+IFERROR(VLOOKUP(A132,'مدخلات الشهر'!$A$2:$K$501,4,FALSE),0),1)))</f>
        <v>0</v>
      </c>
      <c r="F132" s="9">
        <f>IF(A132="","",IFERROR(VLOOKUP(A132,'مدخلات الشهر'!$A$2:$K$501,5,FALSE),0))</f>
        <v>0</v>
      </c>
      <c r="G132" s="9">
        <f>IF(A132="","",IFERROR(VLOOKUP(A132,'مدخلات الشهر'!$A$2:$K$501,6,FALSE),0))</f>
        <v>0</v>
      </c>
      <c r="H132" s="9">
        <f>IF(A132="","",IFERROR(VLOOKUP(A132,'مدخلات الشهر'!$A$2:$K$501,7,FALSE),0))</f>
        <v>0</v>
      </c>
      <c r="I132" s="9">
        <f>IF(A132="","",E132+F132+G132)</f>
        <v>0</v>
      </c>
      <c r="J132" s="9">
        <f>IF(A132="","",IFERROR(VLOOKUP(A132,'بيانات العاملين'!$A$2:$J$501,9,FALSE),0))</f>
        <v>0</v>
      </c>
      <c r="K132" s="9">
        <f>IF(A132="","",J132*'إعدادات'!$B$4)</f>
        <v>0</v>
      </c>
      <c r="L132" s="9">
        <f>IF(A132="","",SUM(MAX(0,MIN(MAX(0,(I132-K132)*'إعدادات'!$B$9-'إعدادات'!$B$8),'إعدادات'!$C$13)-'إعدادات'!$B$13)*'إعدادات'!$D$13,MAX(0,MIN(MAX(0,(I132-K132)*'إعدادات'!$B$9-'إعدادات'!$B$8),'إعدادات'!$C$14)-'إعدادات'!$B$14)*'إعدادات'!$D$14,MAX(0,MIN(MAX(0,(I132-K132)*'إعدادات'!$B$9-'إعدادات'!$B$8),'إعدادات'!$C$15)-'إعدادات'!$B$15)*'إعدادات'!$D$15,MAX(0,MIN(MAX(0,(I132-K132)*'إعدادات'!$B$9-'إعدادات'!$B$8),'إعدادات'!$C$16)-'إعدادات'!$B$16)*'إعدادات'!$D$16,MAX(0,MIN(MAX(0,(I132-K132)*'إعدادات'!$B$9-'إعدادات'!$B$8),'إعدادات'!$C$17)-'إعدادات'!$B$17)*'إعدادات'!$D$17,MAX(0,MIN(MAX(0,(I132-K132)*'إعدادات'!$B$9-'إعدادات'!$B$8),'إعدادات'!$C$18)-'إعدادات'!$B$18)*'إعدادات'!$D$18)/'إعدادات'!$B$9)</f>
        <v>0</v>
      </c>
      <c r="M132" s="9">
        <f>IF(A132="","",IFERROR(VLOOKUP(A132,'مدخلات الشهر'!$A$2:$K$501,8,FALSE),0))</f>
        <v>0</v>
      </c>
      <c r="N132" s="9">
        <f>IF(A132="","",IFERROR(VLOOKUP(A132,'مدخلات الشهر'!$A$2:$K$501,9,FALSE),0))</f>
        <v>0</v>
      </c>
      <c r="O132" s="9">
        <f>IF(A132="","",IFERROR(VLOOKUP(A132,'مدخلات الشهر'!$A$2:$K$501,10,FALSE),0))</f>
        <v>0</v>
      </c>
      <c r="P132" s="9">
        <f>IF(A132="","",SUM(K132:L132,M132:O132))</f>
        <v>0</v>
      </c>
      <c r="Q132" s="9">
        <f>IF(A132="","",E132+F132+G132+H132-P132)</f>
        <v>0</v>
      </c>
      <c r="R132" s="9">
        <f>IF(A132="","",J132*'إعدادات'!$B$5)</f>
        <v>0</v>
      </c>
      <c r="S132" s="9">
        <f>IF(A132="","",Q132+R132)</f>
        <v>0</v>
      </c>
    </row>
    <row r="133" spans="1:19" ht="20" customHeight="1">
      <c r="A133" s="5">
        <f>IF('بيانات العاملين'!A133="","",'بيانات العاملين'!A133)</f>
        <v>0</v>
      </c>
      <c r="B133" s="5">
        <f>IF(A133="","",IFERROR(VLOOKUP(A133,'بيانات العاملين'!$A$2:$J$501,2,FALSE),""))</f>
        <v>0</v>
      </c>
      <c r="C133" s="5">
        <f>IF(A133="","",IFERROR(VLOOKUP(A133,'بيانات العاملين'!$A$2:$J$501,4,FALSE),""))</f>
        <v>0</v>
      </c>
      <c r="D133" s="9">
        <f>IF(A133="","",IFERROR(VLOOKUP(A133,'بيانات العاملين'!$A$2:$J$501,8,FALSE),0))</f>
        <v>0</v>
      </c>
      <c r="E133" s="9">
        <f>IF(A133="","",MAX(0,D133*IFERROR(VLOOKUP(A133,'مدخلات الشهر'!$A$2:$K$501,3,FALSE),0)/(IFERROR(VLOOKUP(A133,'مدخلات الشهر'!$A$2:$K$501,3,FALSE),0)+IFERROR(VLOOKUP(A133,'مدخلات الشهر'!$A$2:$K$501,4,FALSE),0),1)))</f>
        <v>0</v>
      </c>
      <c r="F133" s="9">
        <f>IF(A133="","",IFERROR(VLOOKUP(A133,'مدخلات الشهر'!$A$2:$K$501,5,FALSE),0))</f>
        <v>0</v>
      </c>
      <c r="G133" s="9">
        <f>IF(A133="","",IFERROR(VLOOKUP(A133,'مدخلات الشهر'!$A$2:$K$501,6,FALSE),0))</f>
        <v>0</v>
      </c>
      <c r="H133" s="9">
        <f>IF(A133="","",IFERROR(VLOOKUP(A133,'مدخلات الشهر'!$A$2:$K$501,7,FALSE),0))</f>
        <v>0</v>
      </c>
      <c r="I133" s="9">
        <f>IF(A133="","",E133+F133+G133)</f>
        <v>0</v>
      </c>
      <c r="J133" s="9">
        <f>IF(A133="","",IFERROR(VLOOKUP(A133,'بيانات العاملين'!$A$2:$J$501,9,FALSE),0))</f>
        <v>0</v>
      </c>
      <c r="K133" s="9">
        <f>IF(A133="","",J133*'إعدادات'!$B$4)</f>
        <v>0</v>
      </c>
      <c r="L133" s="9">
        <f>IF(A133="","",SUM(MAX(0,MIN(MAX(0,(I133-K133)*'إعدادات'!$B$9-'إعدادات'!$B$8),'إعدادات'!$C$13)-'إعدادات'!$B$13)*'إعدادات'!$D$13,MAX(0,MIN(MAX(0,(I133-K133)*'إعدادات'!$B$9-'إعدادات'!$B$8),'إعدادات'!$C$14)-'إعدادات'!$B$14)*'إعدادات'!$D$14,MAX(0,MIN(MAX(0,(I133-K133)*'إعدادات'!$B$9-'إعدادات'!$B$8),'إعدادات'!$C$15)-'إعدادات'!$B$15)*'إعدادات'!$D$15,MAX(0,MIN(MAX(0,(I133-K133)*'إعدادات'!$B$9-'إعدادات'!$B$8),'إعدادات'!$C$16)-'إعدادات'!$B$16)*'إعدادات'!$D$16,MAX(0,MIN(MAX(0,(I133-K133)*'إعدادات'!$B$9-'إعدادات'!$B$8),'إعدادات'!$C$17)-'إعدادات'!$B$17)*'إعدادات'!$D$17,MAX(0,MIN(MAX(0,(I133-K133)*'إعدادات'!$B$9-'إعدادات'!$B$8),'إعدادات'!$C$18)-'إعدادات'!$B$18)*'إعدادات'!$D$18)/'إعدادات'!$B$9)</f>
        <v>0</v>
      </c>
      <c r="M133" s="9">
        <f>IF(A133="","",IFERROR(VLOOKUP(A133,'مدخلات الشهر'!$A$2:$K$501,8,FALSE),0))</f>
        <v>0</v>
      </c>
      <c r="N133" s="9">
        <f>IF(A133="","",IFERROR(VLOOKUP(A133,'مدخلات الشهر'!$A$2:$K$501,9,FALSE),0))</f>
        <v>0</v>
      </c>
      <c r="O133" s="9">
        <f>IF(A133="","",IFERROR(VLOOKUP(A133,'مدخلات الشهر'!$A$2:$K$501,10,FALSE),0))</f>
        <v>0</v>
      </c>
      <c r="P133" s="9">
        <f>IF(A133="","",SUM(K133:L133,M133:O133))</f>
        <v>0</v>
      </c>
      <c r="Q133" s="9">
        <f>IF(A133="","",E133+F133+G133+H133-P133)</f>
        <v>0</v>
      </c>
      <c r="R133" s="9">
        <f>IF(A133="","",J133*'إعدادات'!$B$5)</f>
        <v>0</v>
      </c>
      <c r="S133" s="9">
        <f>IF(A133="","",Q133+R133)</f>
        <v>0</v>
      </c>
    </row>
    <row r="134" spans="1:19" ht="20" customHeight="1">
      <c r="A134" s="5">
        <f>IF('بيانات العاملين'!A134="","",'بيانات العاملين'!A134)</f>
        <v>0</v>
      </c>
      <c r="B134" s="5">
        <f>IF(A134="","",IFERROR(VLOOKUP(A134,'بيانات العاملين'!$A$2:$J$501,2,FALSE),""))</f>
        <v>0</v>
      </c>
      <c r="C134" s="5">
        <f>IF(A134="","",IFERROR(VLOOKUP(A134,'بيانات العاملين'!$A$2:$J$501,4,FALSE),""))</f>
        <v>0</v>
      </c>
      <c r="D134" s="9">
        <f>IF(A134="","",IFERROR(VLOOKUP(A134,'بيانات العاملين'!$A$2:$J$501,8,FALSE),0))</f>
        <v>0</v>
      </c>
      <c r="E134" s="9">
        <f>IF(A134="","",MAX(0,D134*IFERROR(VLOOKUP(A134,'مدخلات الشهر'!$A$2:$K$501,3,FALSE),0)/(IFERROR(VLOOKUP(A134,'مدخلات الشهر'!$A$2:$K$501,3,FALSE),0)+IFERROR(VLOOKUP(A134,'مدخلات الشهر'!$A$2:$K$501,4,FALSE),0),1)))</f>
        <v>0</v>
      </c>
      <c r="F134" s="9">
        <f>IF(A134="","",IFERROR(VLOOKUP(A134,'مدخلات الشهر'!$A$2:$K$501,5,FALSE),0))</f>
        <v>0</v>
      </c>
      <c r="G134" s="9">
        <f>IF(A134="","",IFERROR(VLOOKUP(A134,'مدخلات الشهر'!$A$2:$K$501,6,FALSE),0))</f>
        <v>0</v>
      </c>
      <c r="H134" s="9">
        <f>IF(A134="","",IFERROR(VLOOKUP(A134,'مدخلات الشهر'!$A$2:$K$501,7,FALSE),0))</f>
        <v>0</v>
      </c>
      <c r="I134" s="9">
        <f>IF(A134="","",E134+F134+G134)</f>
        <v>0</v>
      </c>
      <c r="J134" s="9">
        <f>IF(A134="","",IFERROR(VLOOKUP(A134,'بيانات العاملين'!$A$2:$J$501,9,FALSE),0))</f>
        <v>0</v>
      </c>
      <c r="K134" s="9">
        <f>IF(A134="","",J134*'إعدادات'!$B$4)</f>
        <v>0</v>
      </c>
      <c r="L134" s="9">
        <f>IF(A134="","",SUM(MAX(0,MIN(MAX(0,(I134-K134)*'إعدادات'!$B$9-'إعدادات'!$B$8),'إعدادات'!$C$13)-'إعدادات'!$B$13)*'إعدادات'!$D$13,MAX(0,MIN(MAX(0,(I134-K134)*'إعدادات'!$B$9-'إعدادات'!$B$8),'إعدادات'!$C$14)-'إعدادات'!$B$14)*'إعدادات'!$D$14,MAX(0,MIN(MAX(0,(I134-K134)*'إعدادات'!$B$9-'إعدادات'!$B$8),'إعدادات'!$C$15)-'إعدادات'!$B$15)*'إعدادات'!$D$15,MAX(0,MIN(MAX(0,(I134-K134)*'إعدادات'!$B$9-'إعدادات'!$B$8),'إعدادات'!$C$16)-'إعدادات'!$B$16)*'إعدادات'!$D$16,MAX(0,MIN(MAX(0,(I134-K134)*'إعدادات'!$B$9-'إعدادات'!$B$8),'إعدادات'!$C$17)-'إعدادات'!$B$17)*'إعدادات'!$D$17,MAX(0,MIN(MAX(0,(I134-K134)*'إعدادات'!$B$9-'إعدادات'!$B$8),'إعدادات'!$C$18)-'إعدادات'!$B$18)*'إعدادات'!$D$18)/'إعدادات'!$B$9)</f>
        <v>0</v>
      </c>
      <c r="M134" s="9">
        <f>IF(A134="","",IFERROR(VLOOKUP(A134,'مدخلات الشهر'!$A$2:$K$501,8,FALSE),0))</f>
        <v>0</v>
      </c>
      <c r="N134" s="9">
        <f>IF(A134="","",IFERROR(VLOOKUP(A134,'مدخلات الشهر'!$A$2:$K$501,9,FALSE),0))</f>
        <v>0</v>
      </c>
      <c r="O134" s="9">
        <f>IF(A134="","",IFERROR(VLOOKUP(A134,'مدخلات الشهر'!$A$2:$K$501,10,FALSE),0))</f>
        <v>0</v>
      </c>
      <c r="P134" s="9">
        <f>IF(A134="","",SUM(K134:L134,M134:O134))</f>
        <v>0</v>
      </c>
      <c r="Q134" s="9">
        <f>IF(A134="","",E134+F134+G134+H134-P134)</f>
        <v>0</v>
      </c>
      <c r="R134" s="9">
        <f>IF(A134="","",J134*'إعدادات'!$B$5)</f>
        <v>0</v>
      </c>
      <c r="S134" s="9">
        <f>IF(A134="","",Q134+R134)</f>
        <v>0</v>
      </c>
    </row>
    <row r="135" spans="1:19" ht="20" customHeight="1">
      <c r="A135" s="5">
        <f>IF('بيانات العاملين'!A135="","",'بيانات العاملين'!A135)</f>
        <v>0</v>
      </c>
      <c r="B135" s="5">
        <f>IF(A135="","",IFERROR(VLOOKUP(A135,'بيانات العاملين'!$A$2:$J$501,2,FALSE),""))</f>
        <v>0</v>
      </c>
      <c r="C135" s="5">
        <f>IF(A135="","",IFERROR(VLOOKUP(A135,'بيانات العاملين'!$A$2:$J$501,4,FALSE),""))</f>
        <v>0</v>
      </c>
      <c r="D135" s="9">
        <f>IF(A135="","",IFERROR(VLOOKUP(A135,'بيانات العاملين'!$A$2:$J$501,8,FALSE),0))</f>
        <v>0</v>
      </c>
      <c r="E135" s="9">
        <f>IF(A135="","",MAX(0,D135*IFERROR(VLOOKUP(A135,'مدخلات الشهر'!$A$2:$K$501,3,FALSE),0)/(IFERROR(VLOOKUP(A135,'مدخلات الشهر'!$A$2:$K$501,3,FALSE),0)+IFERROR(VLOOKUP(A135,'مدخلات الشهر'!$A$2:$K$501,4,FALSE),0),1)))</f>
        <v>0</v>
      </c>
      <c r="F135" s="9">
        <f>IF(A135="","",IFERROR(VLOOKUP(A135,'مدخلات الشهر'!$A$2:$K$501,5,FALSE),0))</f>
        <v>0</v>
      </c>
      <c r="G135" s="9">
        <f>IF(A135="","",IFERROR(VLOOKUP(A135,'مدخلات الشهر'!$A$2:$K$501,6,FALSE),0))</f>
        <v>0</v>
      </c>
      <c r="H135" s="9">
        <f>IF(A135="","",IFERROR(VLOOKUP(A135,'مدخلات الشهر'!$A$2:$K$501,7,FALSE),0))</f>
        <v>0</v>
      </c>
      <c r="I135" s="9">
        <f>IF(A135="","",E135+F135+G135)</f>
        <v>0</v>
      </c>
      <c r="J135" s="9">
        <f>IF(A135="","",IFERROR(VLOOKUP(A135,'بيانات العاملين'!$A$2:$J$501,9,FALSE),0))</f>
        <v>0</v>
      </c>
      <c r="K135" s="9">
        <f>IF(A135="","",J135*'إعدادات'!$B$4)</f>
        <v>0</v>
      </c>
      <c r="L135" s="9">
        <f>IF(A135="","",SUM(MAX(0,MIN(MAX(0,(I135-K135)*'إعدادات'!$B$9-'إعدادات'!$B$8),'إعدادات'!$C$13)-'إعدادات'!$B$13)*'إعدادات'!$D$13,MAX(0,MIN(MAX(0,(I135-K135)*'إعدادات'!$B$9-'إعدادات'!$B$8),'إعدادات'!$C$14)-'إعدادات'!$B$14)*'إعدادات'!$D$14,MAX(0,MIN(MAX(0,(I135-K135)*'إعدادات'!$B$9-'إعدادات'!$B$8),'إعدادات'!$C$15)-'إعدادات'!$B$15)*'إعدادات'!$D$15,MAX(0,MIN(MAX(0,(I135-K135)*'إعدادات'!$B$9-'إعدادات'!$B$8),'إعدادات'!$C$16)-'إعدادات'!$B$16)*'إعدادات'!$D$16,MAX(0,MIN(MAX(0,(I135-K135)*'إعدادات'!$B$9-'إعدادات'!$B$8),'إعدادات'!$C$17)-'إعدادات'!$B$17)*'إعدادات'!$D$17,MAX(0,MIN(MAX(0,(I135-K135)*'إعدادات'!$B$9-'إعدادات'!$B$8),'إعدادات'!$C$18)-'إعدادات'!$B$18)*'إعدادات'!$D$18)/'إعدادات'!$B$9)</f>
        <v>0</v>
      </c>
      <c r="M135" s="9">
        <f>IF(A135="","",IFERROR(VLOOKUP(A135,'مدخلات الشهر'!$A$2:$K$501,8,FALSE),0))</f>
        <v>0</v>
      </c>
      <c r="N135" s="9">
        <f>IF(A135="","",IFERROR(VLOOKUP(A135,'مدخلات الشهر'!$A$2:$K$501,9,FALSE),0))</f>
        <v>0</v>
      </c>
      <c r="O135" s="9">
        <f>IF(A135="","",IFERROR(VLOOKUP(A135,'مدخلات الشهر'!$A$2:$K$501,10,FALSE),0))</f>
        <v>0</v>
      </c>
      <c r="P135" s="9">
        <f>IF(A135="","",SUM(K135:L135,M135:O135))</f>
        <v>0</v>
      </c>
      <c r="Q135" s="9">
        <f>IF(A135="","",E135+F135+G135+H135-P135)</f>
        <v>0</v>
      </c>
      <c r="R135" s="9">
        <f>IF(A135="","",J135*'إعدادات'!$B$5)</f>
        <v>0</v>
      </c>
      <c r="S135" s="9">
        <f>IF(A135="","",Q135+R135)</f>
        <v>0</v>
      </c>
    </row>
    <row r="136" spans="1:19" ht="20" customHeight="1">
      <c r="A136" s="5">
        <f>IF('بيانات العاملين'!A136="","",'بيانات العاملين'!A136)</f>
        <v>0</v>
      </c>
      <c r="B136" s="5">
        <f>IF(A136="","",IFERROR(VLOOKUP(A136,'بيانات العاملين'!$A$2:$J$501,2,FALSE),""))</f>
        <v>0</v>
      </c>
      <c r="C136" s="5">
        <f>IF(A136="","",IFERROR(VLOOKUP(A136,'بيانات العاملين'!$A$2:$J$501,4,FALSE),""))</f>
        <v>0</v>
      </c>
      <c r="D136" s="9">
        <f>IF(A136="","",IFERROR(VLOOKUP(A136,'بيانات العاملين'!$A$2:$J$501,8,FALSE),0))</f>
        <v>0</v>
      </c>
      <c r="E136" s="9">
        <f>IF(A136="","",MAX(0,D136*IFERROR(VLOOKUP(A136,'مدخلات الشهر'!$A$2:$K$501,3,FALSE),0)/(IFERROR(VLOOKUP(A136,'مدخلات الشهر'!$A$2:$K$501,3,FALSE),0)+IFERROR(VLOOKUP(A136,'مدخلات الشهر'!$A$2:$K$501,4,FALSE),0),1)))</f>
        <v>0</v>
      </c>
      <c r="F136" s="9">
        <f>IF(A136="","",IFERROR(VLOOKUP(A136,'مدخلات الشهر'!$A$2:$K$501,5,FALSE),0))</f>
        <v>0</v>
      </c>
      <c r="G136" s="9">
        <f>IF(A136="","",IFERROR(VLOOKUP(A136,'مدخلات الشهر'!$A$2:$K$501,6,FALSE),0))</f>
        <v>0</v>
      </c>
      <c r="H136" s="9">
        <f>IF(A136="","",IFERROR(VLOOKUP(A136,'مدخلات الشهر'!$A$2:$K$501,7,FALSE),0))</f>
        <v>0</v>
      </c>
      <c r="I136" s="9">
        <f>IF(A136="","",E136+F136+G136)</f>
        <v>0</v>
      </c>
      <c r="J136" s="9">
        <f>IF(A136="","",IFERROR(VLOOKUP(A136,'بيانات العاملين'!$A$2:$J$501,9,FALSE),0))</f>
        <v>0</v>
      </c>
      <c r="K136" s="9">
        <f>IF(A136="","",J136*'إعدادات'!$B$4)</f>
        <v>0</v>
      </c>
      <c r="L136" s="9">
        <f>IF(A136="","",SUM(MAX(0,MIN(MAX(0,(I136-K136)*'إعدادات'!$B$9-'إعدادات'!$B$8),'إعدادات'!$C$13)-'إعدادات'!$B$13)*'إعدادات'!$D$13,MAX(0,MIN(MAX(0,(I136-K136)*'إعدادات'!$B$9-'إعدادات'!$B$8),'إعدادات'!$C$14)-'إعدادات'!$B$14)*'إعدادات'!$D$14,MAX(0,MIN(MAX(0,(I136-K136)*'إعدادات'!$B$9-'إعدادات'!$B$8),'إعدادات'!$C$15)-'إعدادات'!$B$15)*'إعدادات'!$D$15,MAX(0,MIN(MAX(0,(I136-K136)*'إعدادات'!$B$9-'إعدادات'!$B$8),'إعدادات'!$C$16)-'إعدادات'!$B$16)*'إعدادات'!$D$16,MAX(0,MIN(MAX(0,(I136-K136)*'إعدادات'!$B$9-'إعدادات'!$B$8),'إعدادات'!$C$17)-'إعدادات'!$B$17)*'إعدادات'!$D$17,MAX(0,MIN(MAX(0,(I136-K136)*'إعدادات'!$B$9-'إعدادات'!$B$8),'إعدادات'!$C$18)-'إعدادات'!$B$18)*'إعدادات'!$D$18)/'إعدادات'!$B$9)</f>
        <v>0</v>
      </c>
      <c r="M136" s="9">
        <f>IF(A136="","",IFERROR(VLOOKUP(A136,'مدخلات الشهر'!$A$2:$K$501,8,FALSE),0))</f>
        <v>0</v>
      </c>
      <c r="N136" s="9">
        <f>IF(A136="","",IFERROR(VLOOKUP(A136,'مدخلات الشهر'!$A$2:$K$501,9,FALSE),0))</f>
        <v>0</v>
      </c>
      <c r="O136" s="9">
        <f>IF(A136="","",IFERROR(VLOOKUP(A136,'مدخلات الشهر'!$A$2:$K$501,10,FALSE),0))</f>
        <v>0</v>
      </c>
      <c r="P136" s="9">
        <f>IF(A136="","",SUM(K136:L136,M136:O136))</f>
        <v>0</v>
      </c>
      <c r="Q136" s="9">
        <f>IF(A136="","",E136+F136+G136+H136-P136)</f>
        <v>0</v>
      </c>
      <c r="R136" s="9">
        <f>IF(A136="","",J136*'إعدادات'!$B$5)</f>
        <v>0</v>
      </c>
      <c r="S136" s="9">
        <f>IF(A136="","",Q136+R136)</f>
        <v>0</v>
      </c>
    </row>
    <row r="137" spans="1:19" ht="20" customHeight="1">
      <c r="A137" s="5">
        <f>IF('بيانات العاملين'!A137="","",'بيانات العاملين'!A137)</f>
        <v>0</v>
      </c>
      <c r="B137" s="5">
        <f>IF(A137="","",IFERROR(VLOOKUP(A137,'بيانات العاملين'!$A$2:$J$501,2,FALSE),""))</f>
        <v>0</v>
      </c>
      <c r="C137" s="5">
        <f>IF(A137="","",IFERROR(VLOOKUP(A137,'بيانات العاملين'!$A$2:$J$501,4,FALSE),""))</f>
        <v>0</v>
      </c>
      <c r="D137" s="9">
        <f>IF(A137="","",IFERROR(VLOOKUP(A137,'بيانات العاملين'!$A$2:$J$501,8,FALSE),0))</f>
        <v>0</v>
      </c>
      <c r="E137" s="9">
        <f>IF(A137="","",MAX(0,D137*IFERROR(VLOOKUP(A137,'مدخلات الشهر'!$A$2:$K$501,3,FALSE),0)/(IFERROR(VLOOKUP(A137,'مدخلات الشهر'!$A$2:$K$501,3,FALSE),0)+IFERROR(VLOOKUP(A137,'مدخلات الشهر'!$A$2:$K$501,4,FALSE),0),1)))</f>
        <v>0</v>
      </c>
      <c r="F137" s="9">
        <f>IF(A137="","",IFERROR(VLOOKUP(A137,'مدخلات الشهر'!$A$2:$K$501,5,FALSE),0))</f>
        <v>0</v>
      </c>
      <c r="G137" s="9">
        <f>IF(A137="","",IFERROR(VLOOKUP(A137,'مدخلات الشهر'!$A$2:$K$501,6,FALSE),0))</f>
        <v>0</v>
      </c>
      <c r="H137" s="9">
        <f>IF(A137="","",IFERROR(VLOOKUP(A137,'مدخلات الشهر'!$A$2:$K$501,7,FALSE),0))</f>
        <v>0</v>
      </c>
      <c r="I137" s="9">
        <f>IF(A137="","",E137+F137+G137)</f>
        <v>0</v>
      </c>
      <c r="J137" s="9">
        <f>IF(A137="","",IFERROR(VLOOKUP(A137,'بيانات العاملين'!$A$2:$J$501,9,FALSE),0))</f>
        <v>0</v>
      </c>
      <c r="K137" s="9">
        <f>IF(A137="","",J137*'إعدادات'!$B$4)</f>
        <v>0</v>
      </c>
      <c r="L137" s="9">
        <f>IF(A137="","",SUM(MAX(0,MIN(MAX(0,(I137-K137)*'إعدادات'!$B$9-'إعدادات'!$B$8),'إعدادات'!$C$13)-'إعدادات'!$B$13)*'إعدادات'!$D$13,MAX(0,MIN(MAX(0,(I137-K137)*'إعدادات'!$B$9-'إعدادات'!$B$8),'إعدادات'!$C$14)-'إعدادات'!$B$14)*'إعدادات'!$D$14,MAX(0,MIN(MAX(0,(I137-K137)*'إعدادات'!$B$9-'إعدادات'!$B$8),'إعدادات'!$C$15)-'إعدادات'!$B$15)*'إعدادات'!$D$15,MAX(0,MIN(MAX(0,(I137-K137)*'إعدادات'!$B$9-'إعدادات'!$B$8),'إعدادات'!$C$16)-'إعدادات'!$B$16)*'إعدادات'!$D$16,MAX(0,MIN(MAX(0,(I137-K137)*'إعدادات'!$B$9-'إعدادات'!$B$8),'إعدادات'!$C$17)-'إعدادات'!$B$17)*'إعدادات'!$D$17,MAX(0,MIN(MAX(0,(I137-K137)*'إعدادات'!$B$9-'إعدادات'!$B$8),'إعدادات'!$C$18)-'إعدادات'!$B$18)*'إعدادات'!$D$18)/'إعدادات'!$B$9)</f>
        <v>0</v>
      </c>
      <c r="M137" s="9">
        <f>IF(A137="","",IFERROR(VLOOKUP(A137,'مدخلات الشهر'!$A$2:$K$501,8,FALSE),0))</f>
        <v>0</v>
      </c>
      <c r="N137" s="9">
        <f>IF(A137="","",IFERROR(VLOOKUP(A137,'مدخلات الشهر'!$A$2:$K$501,9,FALSE),0))</f>
        <v>0</v>
      </c>
      <c r="O137" s="9">
        <f>IF(A137="","",IFERROR(VLOOKUP(A137,'مدخلات الشهر'!$A$2:$K$501,10,FALSE),0))</f>
        <v>0</v>
      </c>
      <c r="P137" s="9">
        <f>IF(A137="","",SUM(K137:L137,M137:O137))</f>
        <v>0</v>
      </c>
      <c r="Q137" s="9">
        <f>IF(A137="","",E137+F137+G137+H137-P137)</f>
        <v>0</v>
      </c>
      <c r="R137" s="9">
        <f>IF(A137="","",J137*'إعدادات'!$B$5)</f>
        <v>0</v>
      </c>
      <c r="S137" s="9">
        <f>IF(A137="","",Q137+R137)</f>
        <v>0</v>
      </c>
    </row>
    <row r="138" spans="1:19" ht="20" customHeight="1">
      <c r="A138" s="5">
        <f>IF('بيانات العاملين'!A138="","",'بيانات العاملين'!A138)</f>
        <v>0</v>
      </c>
      <c r="B138" s="5">
        <f>IF(A138="","",IFERROR(VLOOKUP(A138,'بيانات العاملين'!$A$2:$J$501,2,FALSE),""))</f>
        <v>0</v>
      </c>
      <c r="C138" s="5">
        <f>IF(A138="","",IFERROR(VLOOKUP(A138,'بيانات العاملين'!$A$2:$J$501,4,FALSE),""))</f>
        <v>0</v>
      </c>
      <c r="D138" s="9">
        <f>IF(A138="","",IFERROR(VLOOKUP(A138,'بيانات العاملين'!$A$2:$J$501,8,FALSE),0))</f>
        <v>0</v>
      </c>
      <c r="E138" s="9">
        <f>IF(A138="","",MAX(0,D138*IFERROR(VLOOKUP(A138,'مدخلات الشهر'!$A$2:$K$501,3,FALSE),0)/(IFERROR(VLOOKUP(A138,'مدخلات الشهر'!$A$2:$K$501,3,FALSE),0)+IFERROR(VLOOKUP(A138,'مدخلات الشهر'!$A$2:$K$501,4,FALSE),0),1)))</f>
        <v>0</v>
      </c>
      <c r="F138" s="9">
        <f>IF(A138="","",IFERROR(VLOOKUP(A138,'مدخلات الشهر'!$A$2:$K$501,5,FALSE),0))</f>
        <v>0</v>
      </c>
      <c r="G138" s="9">
        <f>IF(A138="","",IFERROR(VLOOKUP(A138,'مدخلات الشهر'!$A$2:$K$501,6,FALSE),0))</f>
        <v>0</v>
      </c>
      <c r="H138" s="9">
        <f>IF(A138="","",IFERROR(VLOOKUP(A138,'مدخلات الشهر'!$A$2:$K$501,7,FALSE),0))</f>
        <v>0</v>
      </c>
      <c r="I138" s="9">
        <f>IF(A138="","",E138+F138+G138)</f>
        <v>0</v>
      </c>
      <c r="J138" s="9">
        <f>IF(A138="","",IFERROR(VLOOKUP(A138,'بيانات العاملين'!$A$2:$J$501,9,FALSE),0))</f>
        <v>0</v>
      </c>
      <c r="K138" s="9">
        <f>IF(A138="","",J138*'إعدادات'!$B$4)</f>
        <v>0</v>
      </c>
      <c r="L138" s="9">
        <f>IF(A138="","",SUM(MAX(0,MIN(MAX(0,(I138-K138)*'إعدادات'!$B$9-'إعدادات'!$B$8),'إعدادات'!$C$13)-'إعدادات'!$B$13)*'إعدادات'!$D$13,MAX(0,MIN(MAX(0,(I138-K138)*'إعدادات'!$B$9-'إعدادات'!$B$8),'إعدادات'!$C$14)-'إعدادات'!$B$14)*'إعدادات'!$D$14,MAX(0,MIN(MAX(0,(I138-K138)*'إعدادات'!$B$9-'إعدادات'!$B$8),'إعدادات'!$C$15)-'إعدادات'!$B$15)*'إعدادات'!$D$15,MAX(0,MIN(MAX(0,(I138-K138)*'إعدادات'!$B$9-'إعدادات'!$B$8),'إعدادات'!$C$16)-'إعدادات'!$B$16)*'إعدادات'!$D$16,MAX(0,MIN(MAX(0,(I138-K138)*'إعدادات'!$B$9-'إعدادات'!$B$8),'إعدادات'!$C$17)-'إعدادات'!$B$17)*'إعدادات'!$D$17,MAX(0,MIN(MAX(0,(I138-K138)*'إعدادات'!$B$9-'إعدادات'!$B$8),'إعدادات'!$C$18)-'إعدادات'!$B$18)*'إعدادات'!$D$18)/'إعدادات'!$B$9)</f>
        <v>0</v>
      </c>
      <c r="M138" s="9">
        <f>IF(A138="","",IFERROR(VLOOKUP(A138,'مدخلات الشهر'!$A$2:$K$501,8,FALSE),0))</f>
        <v>0</v>
      </c>
      <c r="N138" s="9">
        <f>IF(A138="","",IFERROR(VLOOKUP(A138,'مدخلات الشهر'!$A$2:$K$501,9,FALSE),0))</f>
        <v>0</v>
      </c>
      <c r="O138" s="9">
        <f>IF(A138="","",IFERROR(VLOOKUP(A138,'مدخلات الشهر'!$A$2:$K$501,10,FALSE),0))</f>
        <v>0</v>
      </c>
      <c r="P138" s="9">
        <f>IF(A138="","",SUM(K138:L138,M138:O138))</f>
        <v>0</v>
      </c>
      <c r="Q138" s="9">
        <f>IF(A138="","",E138+F138+G138+H138-P138)</f>
        <v>0</v>
      </c>
      <c r="R138" s="9">
        <f>IF(A138="","",J138*'إعدادات'!$B$5)</f>
        <v>0</v>
      </c>
      <c r="S138" s="9">
        <f>IF(A138="","",Q138+R138)</f>
        <v>0</v>
      </c>
    </row>
    <row r="139" spans="1:19" ht="20" customHeight="1">
      <c r="A139" s="5">
        <f>IF('بيانات العاملين'!A139="","",'بيانات العاملين'!A139)</f>
        <v>0</v>
      </c>
      <c r="B139" s="5">
        <f>IF(A139="","",IFERROR(VLOOKUP(A139,'بيانات العاملين'!$A$2:$J$501,2,FALSE),""))</f>
        <v>0</v>
      </c>
      <c r="C139" s="5">
        <f>IF(A139="","",IFERROR(VLOOKUP(A139,'بيانات العاملين'!$A$2:$J$501,4,FALSE),""))</f>
        <v>0</v>
      </c>
      <c r="D139" s="9">
        <f>IF(A139="","",IFERROR(VLOOKUP(A139,'بيانات العاملين'!$A$2:$J$501,8,FALSE),0))</f>
        <v>0</v>
      </c>
      <c r="E139" s="9">
        <f>IF(A139="","",MAX(0,D139*IFERROR(VLOOKUP(A139,'مدخلات الشهر'!$A$2:$K$501,3,FALSE),0)/(IFERROR(VLOOKUP(A139,'مدخلات الشهر'!$A$2:$K$501,3,FALSE),0)+IFERROR(VLOOKUP(A139,'مدخلات الشهر'!$A$2:$K$501,4,FALSE),0),1)))</f>
        <v>0</v>
      </c>
      <c r="F139" s="9">
        <f>IF(A139="","",IFERROR(VLOOKUP(A139,'مدخلات الشهر'!$A$2:$K$501,5,FALSE),0))</f>
        <v>0</v>
      </c>
      <c r="G139" s="9">
        <f>IF(A139="","",IFERROR(VLOOKUP(A139,'مدخلات الشهر'!$A$2:$K$501,6,FALSE),0))</f>
        <v>0</v>
      </c>
      <c r="H139" s="9">
        <f>IF(A139="","",IFERROR(VLOOKUP(A139,'مدخلات الشهر'!$A$2:$K$501,7,FALSE),0))</f>
        <v>0</v>
      </c>
      <c r="I139" s="9">
        <f>IF(A139="","",E139+F139+G139)</f>
        <v>0</v>
      </c>
      <c r="J139" s="9">
        <f>IF(A139="","",IFERROR(VLOOKUP(A139,'بيانات العاملين'!$A$2:$J$501,9,FALSE),0))</f>
        <v>0</v>
      </c>
      <c r="K139" s="9">
        <f>IF(A139="","",J139*'إعدادات'!$B$4)</f>
        <v>0</v>
      </c>
      <c r="L139" s="9">
        <f>IF(A139="","",SUM(MAX(0,MIN(MAX(0,(I139-K139)*'إعدادات'!$B$9-'إعدادات'!$B$8),'إعدادات'!$C$13)-'إعدادات'!$B$13)*'إعدادات'!$D$13,MAX(0,MIN(MAX(0,(I139-K139)*'إعدادات'!$B$9-'إعدادات'!$B$8),'إعدادات'!$C$14)-'إعدادات'!$B$14)*'إعدادات'!$D$14,MAX(0,MIN(MAX(0,(I139-K139)*'إعدادات'!$B$9-'إعدادات'!$B$8),'إعدادات'!$C$15)-'إعدادات'!$B$15)*'إعدادات'!$D$15,MAX(0,MIN(MAX(0,(I139-K139)*'إعدادات'!$B$9-'إعدادات'!$B$8),'إعدادات'!$C$16)-'إعدادات'!$B$16)*'إعدادات'!$D$16,MAX(0,MIN(MAX(0,(I139-K139)*'إعدادات'!$B$9-'إعدادات'!$B$8),'إعدادات'!$C$17)-'إعدادات'!$B$17)*'إعدادات'!$D$17,MAX(0,MIN(MAX(0,(I139-K139)*'إعدادات'!$B$9-'إعدادات'!$B$8),'إعدادات'!$C$18)-'إعدادات'!$B$18)*'إعدادات'!$D$18)/'إعدادات'!$B$9)</f>
        <v>0</v>
      </c>
      <c r="M139" s="9">
        <f>IF(A139="","",IFERROR(VLOOKUP(A139,'مدخلات الشهر'!$A$2:$K$501,8,FALSE),0))</f>
        <v>0</v>
      </c>
      <c r="N139" s="9">
        <f>IF(A139="","",IFERROR(VLOOKUP(A139,'مدخلات الشهر'!$A$2:$K$501,9,FALSE),0))</f>
        <v>0</v>
      </c>
      <c r="O139" s="9">
        <f>IF(A139="","",IFERROR(VLOOKUP(A139,'مدخلات الشهر'!$A$2:$K$501,10,FALSE),0))</f>
        <v>0</v>
      </c>
      <c r="P139" s="9">
        <f>IF(A139="","",SUM(K139:L139,M139:O139))</f>
        <v>0</v>
      </c>
      <c r="Q139" s="9">
        <f>IF(A139="","",E139+F139+G139+H139-P139)</f>
        <v>0</v>
      </c>
      <c r="R139" s="9">
        <f>IF(A139="","",J139*'إعدادات'!$B$5)</f>
        <v>0</v>
      </c>
      <c r="S139" s="9">
        <f>IF(A139="","",Q139+R139)</f>
        <v>0</v>
      </c>
    </row>
    <row r="140" spans="1:19" ht="20" customHeight="1">
      <c r="A140" s="5">
        <f>IF('بيانات العاملين'!A140="","",'بيانات العاملين'!A140)</f>
        <v>0</v>
      </c>
      <c r="B140" s="5">
        <f>IF(A140="","",IFERROR(VLOOKUP(A140,'بيانات العاملين'!$A$2:$J$501,2,FALSE),""))</f>
        <v>0</v>
      </c>
      <c r="C140" s="5">
        <f>IF(A140="","",IFERROR(VLOOKUP(A140,'بيانات العاملين'!$A$2:$J$501,4,FALSE),""))</f>
        <v>0</v>
      </c>
      <c r="D140" s="9">
        <f>IF(A140="","",IFERROR(VLOOKUP(A140,'بيانات العاملين'!$A$2:$J$501,8,FALSE),0))</f>
        <v>0</v>
      </c>
      <c r="E140" s="9">
        <f>IF(A140="","",MAX(0,D140*IFERROR(VLOOKUP(A140,'مدخلات الشهر'!$A$2:$K$501,3,FALSE),0)/(IFERROR(VLOOKUP(A140,'مدخلات الشهر'!$A$2:$K$501,3,FALSE),0)+IFERROR(VLOOKUP(A140,'مدخلات الشهر'!$A$2:$K$501,4,FALSE),0),1)))</f>
        <v>0</v>
      </c>
      <c r="F140" s="9">
        <f>IF(A140="","",IFERROR(VLOOKUP(A140,'مدخلات الشهر'!$A$2:$K$501,5,FALSE),0))</f>
        <v>0</v>
      </c>
      <c r="G140" s="9">
        <f>IF(A140="","",IFERROR(VLOOKUP(A140,'مدخلات الشهر'!$A$2:$K$501,6,FALSE),0))</f>
        <v>0</v>
      </c>
      <c r="H140" s="9">
        <f>IF(A140="","",IFERROR(VLOOKUP(A140,'مدخلات الشهر'!$A$2:$K$501,7,FALSE),0))</f>
        <v>0</v>
      </c>
      <c r="I140" s="9">
        <f>IF(A140="","",E140+F140+G140)</f>
        <v>0</v>
      </c>
      <c r="J140" s="9">
        <f>IF(A140="","",IFERROR(VLOOKUP(A140,'بيانات العاملين'!$A$2:$J$501,9,FALSE),0))</f>
        <v>0</v>
      </c>
      <c r="K140" s="9">
        <f>IF(A140="","",J140*'إعدادات'!$B$4)</f>
        <v>0</v>
      </c>
      <c r="L140" s="9">
        <f>IF(A140="","",SUM(MAX(0,MIN(MAX(0,(I140-K140)*'إعدادات'!$B$9-'إعدادات'!$B$8),'إعدادات'!$C$13)-'إعدادات'!$B$13)*'إعدادات'!$D$13,MAX(0,MIN(MAX(0,(I140-K140)*'إعدادات'!$B$9-'إعدادات'!$B$8),'إعدادات'!$C$14)-'إعدادات'!$B$14)*'إعدادات'!$D$14,MAX(0,MIN(MAX(0,(I140-K140)*'إعدادات'!$B$9-'إعدادات'!$B$8),'إعدادات'!$C$15)-'إعدادات'!$B$15)*'إعدادات'!$D$15,MAX(0,MIN(MAX(0,(I140-K140)*'إعدادات'!$B$9-'إعدادات'!$B$8),'إعدادات'!$C$16)-'إعدادات'!$B$16)*'إعدادات'!$D$16,MAX(0,MIN(MAX(0,(I140-K140)*'إعدادات'!$B$9-'إعدادات'!$B$8),'إعدادات'!$C$17)-'إعدادات'!$B$17)*'إعدادات'!$D$17,MAX(0,MIN(MAX(0,(I140-K140)*'إعدادات'!$B$9-'إعدادات'!$B$8),'إعدادات'!$C$18)-'إعدادات'!$B$18)*'إعدادات'!$D$18)/'إعدادات'!$B$9)</f>
        <v>0</v>
      </c>
      <c r="M140" s="9">
        <f>IF(A140="","",IFERROR(VLOOKUP(A140,'مدخلات الشهر'!$A$2:$K$501,8,FALSE),0))</f>
        <v>0</v>
      </c>
      <c r="N140" s="9">
        <f>IF(A140="","",IFERROR(VLOOKUP(A140,'مدخلات الشهر'!$A$2:$K$501,9,FALSE),0))</f>
        <v>0</v>
      </c>
      <c r="O140" s="9">
        <f>IF(A140="","",IFERROR(VLOOKUP(A140,'مدخلات الشهر'!$A$2:$K$501,10,FALSE),0))</f>
        <v>0</v>
      </c>
      <c r="P140" s="9">
        <f>IF(A140="","",SUM(K140:L140,M140:O140))</f>
        <v>0</v>
      </c>
      <c r="Q140" s="9">
        <f>IF(A140="","",E140+F140+G140+H140-P140)</f>
        <v>0</v>
      </c>
      <c r="R140" s="9">
        <f>IF(A140="","",J140*'إعدادات'!$B$5)</f>
        <v>0</v>
      </c>
      <c r="S140" s="9">
        <f>IF(A140="","",Q140+R140)</f>
        <v>0</v>
      </c>
    </row>
    <row r="141" spans="1:19" ht="20" customHeight="1">
      <c r="A141" s="5">
        <f>IF('بيانات العاملين'!A141="","",'بيانات العاملين'!A141)</f>
        <v>0</v>
      </c>
      <c r="B141" s="5">
        <f>IF(A141="","",IFERROR(VLOOKUP(A141,'بيانات العاملين'!$A$2:$J$501,2,FALSE),""))</f>
        <v>0</v>
      </c>
      <c r="C141" s="5">
        <f>IF(A141="","",IFERROR(VLOOKUP(A141,'بيانات العاملين'!$A$2:$J$501,4,FALSE),""))</f>
        <v>0</v>
      </c>
      <c r="D141" s="9">
        <f>IF(A141="","",IFERROR(VLOOKUP(A141,'بيانات العاملين'!$A$2:$J$501,8,FALSE),0))</f>
        <v>0</v>
      </c>
      <c r="E141" s="9">
        <f>IF(A141="","",MAX(0,D141*IFERROR(VLOOKUP(A141,'مدخلات الشهر'!$A$2:$K$501,3,FALSE),0)/(IFERROR(VLOOKUP(A141,'مدخلات الشهر'!$A$2:$K$501,3,FALSE),0)+IFERROR(VLOOKUP(A141,'مدخلات الشهر'!$A$2:$K$501,4,FALSE),0),1)))</f>
        <v>0</v>
      </c>
      <c r="F141" s="9">
        <f>IF(A141="","",IFERROR(VLOOKUP(A141,'مدخلات الشهر'!$A$2:$K$501,5,FALSE),0))</f>
        <v>0</v>
      </c>
      <c r="G141" s="9">
        <f>IF(A141="","",IFERROR(VLOOKUP(A141,'مدخلات الشهر'!$A$2:$K$501,6,FALSE),0))</f>
        <v>0</v>
      </c>
      <c r="H141" s="9">
        <f>IF(A141="","",IFERROR(VLOOKUP(A141,'مدخلات الشهر'!$A$2:$K$501,7,FALSE),0))</f>
        <v>0</v>
      </c>
      <c r="I141" s="9">
        <f>IF(A141="","",E141+F141+G141)</f>
        <v>0</v>
      </c>
      <c r="J141" s="9">
        <f>IF(A141="","",IFERROR(VLOOKUP(A141,'بيانات العاملين'!$A$2:$J$501,9,FALSE),0))</f>
        <v>0</v>
      </c>
      <c r="K141" s="9">
        <f>IF(A141="","",J141*'إعدادات'!$B$4)</f>
        <v>0</v>
      </c>
      <c r="L141" s="9">
        <f>IF(A141="","",SUM(MAX(0,MIN(MAX(0,(I141-K141)*'إعدادات'!$B$9-'إعدادات'!$B$8),'إعدادات'!$C$13)-'إعدادات'!$B$13)*'إعدادات'!$D$13,MAX(0,MIN(MAX(0,(I141-K141)*'إعدادات'!$B$9-'إعدادات'!$B$8),'إعدادات'!$C$14)-'إعدادات'!$B$14)*'إعدادات'!$D$14,MAX(0,MIN(MAX(0,(I141-K141)*'إعدادات'!$B$9-'إعدادات'!$B$8),'إعدادات'!$C$15)-'إعدادات'!$B$15)*'إعدادات'!$D$15,MAX(0,MIN(MAX(0,(I141-K141)*'إعدادات'!$B$9-'إعدادات'!$B$8),'إعدادات'!$C$16)-'إعدادات'!$B$16)*'إعدادات'!$D$16,MAX(0,MIN(MAX(0,(I141-K141)*'إعدادات'!$B$9-'إعدادات'!$B$8),'إعدادات'!$C$17)-'إعدادات'!$B$17)*'إعدادات'!$D$17,MAX(0,MIN(MAX(0,(I141-K141)*'إعدادات'!$B$9-'إعدادات'!$B$8),'إعدادات'!$C$18)-'إعدادات'!$B$18)*'إعدادات'!$D$18)/'إعدادات'!$B$9)</f>
        <v>0</v>
      </c>
      <c r="M141" s="9">
        <f>IF(A141="","",IFERROR(VLOOKUP(A141,'مدخلات الشهر'!$A$2:$K$501,8,FALSE),0))</f>
        <v>0</v>
      </c>
      <c r="N141" s="9">
        <f>IF(A141="","",IFERROR(VLOOKUP(A141,'مدخلات الشهر'!$A$2:$K$501,9,FALSE),0))</f>
        <v>0</v>
      </c>
      <c r="O141" s="9">
        <f>IF(A141="","",IFERROR(VLOOKUP(A141,'مدخلات الشهر'!$A$2:$K$501,10,FALSE),0))</f>
        <v>0</v>
      </c>
      <c r="P141" s="9">
        <f>IF(A141="","",SUM(K141:L141,M141:O141))</f>
        <v>0</v>
      </c>
      <c r="Q141" s="9">
        <f>IF(A141="","",E141+F141+G141+H141-P141)</f>
        <v>0</v>
      </c>
      <c r="R141" s="9">
        <f>IF(A141="","",J141*'إعدادات'!$B$5)</f>
        <v>0</v>
      </c>
      <c r="S141" s="9">
        <f>IF(A141="","",Q141+R141)</f>
        <v>0</v>
      </c>
    </row>
    <row r="142" spans="1:19" ht="20" customHeight="1">
      <c r="A142" s="5">
        <f>IF('بيانات العاملين'!A142="","",'بيانات العاملين'!A142)</f>
        <v>0</v>
      </c>
      <c r="B142" s="5">
        <f>IF(A142="","",IFERROR(VLOOKUP(A142,'بيانات العاملين'!$A$2:$J$501,2,FALSE),""))</f>
        <v>0</v>
      </c>
      <c r="C142" s="5">
        <f>IF(A142="","",IFERROR(VLOOKUP(A142,'بيانات العاملين'!$A$2:$J$501,4,FALSE),""))</f>
        <v>0</v>
      </c>
      <c r="D142" s="9">
        <f>IF(A142="","",IFERROR(VLOOKUP(A142,'بيانات العاملين'!$A$2:$J$501,8,FALSE),0))</f>
        <v>0</v>
      </c>
      <c r="E142" s="9">
        <f>IF(A142="","",MAX(0,D142*IFERROR(VLOOKUP(A142,'مدخلات الشهر'!$A$2:$K$501,3,FALSE),0)/(IFERROR(VLOOKUP(A142,'مدخلات الشهر'!$A$2:$K$501,3,FALSE),0)+IFERROR(VLOOKUP(A142,'مدخلات الشهر'!$A$2:$K$501,4,FALSE),0),1)))</f>
        <v>0</v>
      </c>
      <c r="F142" s="9">
        <f>IF(A142="","",IFERROR(VLOOKUP(A142,'مدخلات الشهر'!$A$2:$K$501,5,FALSE),0))</f>
        <v>0</v>
      </c>
      <c r="G142" s="9">
        <f>IF(A142="","",IFERROR(VLOOKUP(A142,'مدخلات الشهر'!$A$2:$K$501,6,FALSE),0))</f>
        <v>0</v>
      </c>
      <c r="H142" s="9">
        <f>IF(A142="","",IFERROR(VLOOKUP(A142,'مدخلات الشهر'!$A$2:$K$501,7,FALSE),0))</f>
        <v>0</v>
      </c>
      <c r="I142" s="9">
        <f>IF(A142="","",E142+F142+G142)</f>
        <v>0</v>
      </c>
      <c r="J142" s="9">
        <f>IF(A142="","",IFERROR(VLOOKUP(A142,'بيانات العاملين'!$A$2:$J$501,9,FALSE),0))</f>
        <v>0</v>
      </c>
      <c r="K142" s="9">
        <f>IF(A142="","",J142*'إعدادات'!$B$4)</f>
        <v>0</v>
      </c>
      <c r="L142" s="9">
        <f>IF(A142="","",SUM(MAX(0,MIN(MAX(0,(I142-K142)*'إعدادات'!$B$9-'إعدادات'!$B$8),'إعدادات'!$C$13)-'إعدادات'!$B$13)*'إعدادات'!$D$13,MAX(0,MIN(MAX(0,(I142-K142)*'إعدادات'!$B$9-'إعدادات'!$B$8),'إعدادات'!$C$14)-'إعدادات'!$B$14)*'إعدادات'!$D$14,MAX(0,MIN(MAX(0,(I142-K142)*'إعدادات'!$B$9-'إعدادات'!$B$8),'إعدادات'!$C$15)-'إعدادات'!$B$15)*'إعدادات'!$D$15,MAX(0,MIN(MAX(0,(I142-K142)*'إعدادات'!$B$9-'إعدادات'!$B$8),'إعدادات'!$C$16)-'إعدادات'!$B$16)*'إعدادات'!$D$16,MAX(0,MIN(MAX(0,(I142-K142)*'إعدادات'!$B$9-'إعدادات'!$B$8),'إعدادات'!$C$17)-'إعدادات'!$B$17)*'إعدادات'!$D$17,MAX(0,MIN(MAX(0,(I142-K142)*'إعدادات'!$B$9-'إعدادات'!$B$8),'إعدادات'!$C$18)-'إعدادات'!$B$18)*'إعدادات'!$D$18)/'إعدادات'!$B$9)</f>
        <v>0</v>
      </c>
      <c r="M142" s="9">
        <f>IF(A142="","",IFERROR(VLOOKUP(A142,'مدخلات الشهر'!$A$2:$K$501,8,FALSE),0))</f>
        <v>0</v>
      </c>
      <c r="N142" s="9">
        <f>IF(A142="","",IFERROR(VLOOKUP(A142,'مدخلات الشهر'!$A$2:$K$501,9,FALSE),0))</f>
        <v>0</v>
      </c>
      <c r="O142" s="9">
        <f>IF(A142="","",IFERROR(VLOOKUP(A142,'مدخلات الشهر'!$A$2:$K$501,10,FALSE),0))</f>
        <v>0</v>
      </c>
      <c r="P142" s="9">
        <f>IF(A142="","",SUM(K142:L142,M142:O142))</f>
        <v>0</v>
      </c>
      <c r="Q142" s="9">
        <f>IF(A142="","",E142+F142+G142+H142-P142)</f>
        <v>0</v>
      </c>
      <c r="R142" s="9">
        <f>IF(A142="","",J142*'إعدادات'!$B$5)</f>
        <v>0</v>
      </c>
      <c r="S142" s="9">
        <f>IF(A142="","",Q142+R142)</f>
        <v>0</v>
      </c>
    </row>
    <row r="143" spans="1:19" ht="20" customHeight="1">
      <c r="A143" s="5">
        <f>IF('بيانات العاملين'!A143="","",'بيانات العاملين'!A143)</f>
        <v>0</v>
      </c>
      <c r="B143" s="5">
        <f>IF(A143="","",IFERROR(VLOOKUP(A143,'بيانات العاملين'!$A$2:$J$501,2,FALSE),""))</f>
        <v>0</v>
      </c>
      <c r="C143" s="5">
        <f>IF(A143="","",IFERROR(VLOOKUP(A143,'بيانات العاملين'!$A$2:$J$501,4,FALSE),""))</f>
        <v>0</v>
      </c>
      <c r="D143" s="9">
        <f>IF(A143="","",IFERROR(VLOOKUP(A143,'بيانات العاملين'!$A$2:$J$501,8,FALSE),0))</f>
        <v>0</v>
      </c>
      <c r="E143" s="9">
        <f>IF(A143="","",MAX(0,D143*IFERROR(VLOOKUP(A143,'مدخلات الشهر'!$A$2:$K$501,3,FALSE),0)/(IFERROR(VLOOKUP(A143,'مدخلات الشهر'!$A$2:$K$501,3,FALSE),0)+IFERROR(VLOOKUP(A143,'مدخلات الشهر'!$A$2:$K$501,4,FALSE),0),1)))</f>
        <v>0</v>
      </c>
      <c r="F143" s="9">
        <f>IF(A143="","",IFERROR(VLOOKUP(A143,'مدخلات الشهر'!$A$2:$K$501,5,FALSE),0))</f>
        <v>0</v>
      </c>
      <c r="G143" s="9">
        <f>IF(A143="","",IFERROR(VLOOKUP(A143,'مدخلات الشهر'!$A$2:$K$501,6,FALSE),0))</f>
        <v>0</v>
      </c>
      <c r="H143" s="9">
        <f>IF(A143="","",IFERROR(VLOOKUP(A143,'مدخلات الشهر'!$A$2:$K$501,7,FALSE),0))</f>
        <v>0</v>
      </c>
      <c r="I143" s="9">
        <f>IF(A143="","",E143+F143+G143)</f>
        <v>0</v>
      </c>
      <c r="J143" s="9">
        <f>IF(A143="","",IFERROR(VLOOKUP(A143,'بيانات العاملين'!$A$2:$J$501,9,FALSE),0))</f>
        <v>0</v>
      </c>
      <c r="K143" s="9">
        <f>IF(A143="","",J143*'إعدادات'!$B$4)</f>
        <v>0</v>
      </c>
      <c r="L143" s="9">
        <f>IF(A143="","",SUM(MAX(0,MIN(MAX(0,(I143-K143)*'إعدادات'!$B$9-'إعدادات'!$B$8),'إعدادات'!$C$13)-'إعدادات'!$B$13)*'إعدادات'!$D$13,MAX(0,MIN(MAX(0,(I143-K143)*'إعدادات'!$B$9-'إعدادات'!$B$8),'إعدادات'!$C$14)-'إعدادات'!$B$14)*'إعدادات'!$D$14,MAX(0,MIN(MAX(0,(I143-K143)*'إعدادات'!$B$9-'إعدادات'!$B$8),'إعدادات'!$C$15)-'إعدادات'!$B$15)*'إعدادات'!$D$15,MAX(0,MIN(MAX(0,(I143-K143)*'إعدادات'!$B$9-'إعدادات'!$B$8),'إعدادات'!$C$16)-'إعدادات'!$B$16)*'إعدادات'!$D$16,MAX(0,MIN(MAX(0,(I143-K143)*'إعدادات'!$B$9-'إعدادات'!$B$8),'إعدادات'!$C$17)-'إعدادات'!$B$17)*'إعدادات'!$D$17,MAX(0,MIN(MAX(0,(I143-K143)*'إعدادات'!$B$9-'إعدادات'!$B$8),'إعدادات'!$C$18)-'إعدادات'!$B$18)*'إعدادات'!$D$18)/'إعدادات'!$B$9)</f>
        <v>0</v>
      </c>
      <c r="M143" s="9">
        <f>IF(A143="","",IFERROR(VLOOKUP(A143,'مدخلات الشهر'!$A$2:$K$501,8,FALSE),0))</f>
        <v>0</v>
      </c>
      <c r="N143" s="9">
        <f>IF(A143="","",IFERROR(VLOOKUP(A143,'مدخلات الشهر'!$A$2:$K$501,9,FALSE),0))</f>
        <v>0</v>
      </c>
      <c r="O143" s="9">
        <f>IF(A143="","",IFERROR(VLOOKUP(A143,'مدخلات الشهر'!$A$2:$K$501,10,FALSE),0))</f>
        <v>0</v>
      </c>
      <c r="P143" s="9">
        <f>IF(A143="","",SUM(K143:L143,M143:O143))</f>
        <v>0</v>
      </c>
      <c r="Q143" s="9">
        <f>IF(A143="","",E143+F143+G143+H143-P143)</f>
        <v>0</v>
      </c>
      <c r="R143" s="9">
        <f>IF(A143="","",J143*'إعدادات'!$B$5)</f>
        <v>0</v>
      </c>
      <c r="S143" s="9">
        <f>IF(A143="","",Q143+R143)</f>
        <v>0</v>
      </c>
    </row>
    <row r="144" spans="1:19" ht="20" customHeight="1">
      <c r="A144" s="5">
        <f>IF('بيانات العاملين'!A144="","",'بيانات العاملين'!A144)</f>
        <v>0</v>
      </c>
      <c r="B144" s="5">
        <f>IF(A144="","",IFERROR(VLOOKUP(A144,'بيانات العاملين'!$A$2:$J$501,2,FALSE),""))</f>
        <v>0</v>
      </c>
      <c r="C144" s="5">
        <f>IF(A144="","",IFERROR(VLOOKUP(A144,'بيانات العاملين'!$A$2:$J$501,4,FALSE),""))</f>
        <v>0</v>
      </c>
      <c r="D144" s="9">
        <f>IF(A144="","",IFERROR(VLOOKUP(A144,'بيانات العاملين'!$A$2:$J$501,8,FALSE),0))</f>
        <v>0</v>
      </c>
      <c r="E144" s="9">
        <f>IF(A144="","",MAX(0,D144*IFERROR(VLOOKUP(A144,'مدخلات الشهر'!$A$2:$K$501,3,FALSE),0)/(IFERROR(VLOOKUP(A144,'مدخلات الشهر'!$A$2:$K$501,3,FALSE),0)+IFERROR(VLOOKUP(A144,'مدخلات الشهر'!$A$2:$K$501,4,FALSE),0),1)))</f>
        <v>0</v>
      </c>
      <c r="F144" s="9">
        <f>IF(A144="","",IFERROR(VLOOKUP(A144,'مدخلات الشهر'!$A$2:$K$501,5,FALSE),0))</f>
        <v>0</v>
      </c>
      <c r="G144" s="9">
        <f>IF(A144="","",IFERROR(VLOOKUP(A144,'مدخلات الشهر'!$A$2:$K$501,6,FALSE),0))</f>
        <v>0</v>
      </c>
      <c r="H144" s="9">
        <f>IF(A144="","",IFERROR(VLOOKUP(A144,'مدخلات الشهر'!$A$2:$K$501,7,FALSE),0))</f>
        <v>0</v>
      </c>
      <c r="I144" s="9">
        <f>IF(A144="","",E144+F144+G144)</f>
        <v>0</v>
      </c>
      <c r="J144" s="9">
        <f>IF(A144="","",IFERROR(VLOOKUP(A144,'بيانات العاملين'!$A$2:$J$501,9,FALSE),0))</f>
        <v>0</v>
      </c>
      <c r="K144" s="9">
        <f>IF(A144="","",J144*'إعدادات'!$B$4)</f>
        <v>0</v>
      </c>
      <c r="L144" s="9">
        <f>IF(A144="","",SUM(MAX(0,MIN(MAX(0,(I144-K144)*'إعدادات'!$B$9-'إعدادات'!$B$8),'إعدادات'!$C$13)-'إعدادات'!$B$13)*'إعدادات'!$D$13,MAX(0,MIN(MAX(0,(I144-K144)*'إعدادات'!$B$9-'إعدادات'!$B$8),'إعدادات'!$C$14)-'إعدادات'!$B$14)*'إعدادات'!$D$14,MAX(0,MIN(MAX(0,(I144-K144)*'إعدادات'!$B$9-'إعدادات'!$B$8),'إعدادات'!$C$15)-'إعدادات'!$B$15)*'إعدادات'!$D$15,MAX(0,MIN(MAX(0,(I144-K144)*'إعدادات'!$B$9-'إعدادات'!$B$8),'إعدادات'!$C$16)-'إعدادات'!$B$16)*'إعدادات'!$D$16,MAX(0,MIN(MAX(0,(I144-K144)*'إعدادات'!$B$9-'إعدادات'!$B$8),'إعدادات'!$C$17)-'إعدادات'!$B$17)*'إعدادات'!$D$17,MAX(0,MIN(MAX(0,(I144-K144)*'إعدادات'!$B$9-'إعدادات'!$B$8),'إعدادات'!$C$18)-'إعدادات'!$B$18)*'إعدادات'!$D$18)/'إعدادات'!$B$9)</f>
        <v>0</v>
      </c>
      <c r="M144" s="9">
        <f>IF(A144="","",IFERROR(VLOOKUP(A144,'مدخلات الشهر'!$A$2:$K$501,8,FALSE),0))</f>
        <v>0</v>
      </c>
      <c r="N144" s="9">
        <f>IF(A144="","",IFERROR(VLOOKUP(A144,'مدخلات الشهر'!$A$2:$K$501,9,FALSE),0))</f>
        <v>0</v>
      </c>
      <c r="O144" s="9">
        <f>IF(A144="","",IFERROR(VLOOKUP(A144,'مدخلات الشهر'!$A$2:$K$501,10,FALSE),0))</f>
        <v>0</v>
      </c>
      <c r="P144" s="9">
        <f>IF(A144="","",SUM(K144:L144,M144:O144))</f>
        <v>0</v>
      </c>
      <c r="Q144" s="9">
        <f>IF(A144="","",E144+F144+G144+H144-P144)</f>
        <v>0</v>
      </c>
      <c r="R144" s="9">
        <f>IF(A144="","",J144*'إعدادات'!$B$5)</f>
        <v>0</v>
      </c>
      <c r="S144" s="9">
        <f>IF(A144="","",Q144+R144)</f>
        <v>0</v>
      </c>
    </row>
    <row r="145" spans="1:19" ht="20" customHeight="1">
      <c r="A145" s="5">
        <f>IF('بيانات العاملين'!A145="","",'بيانات العاملين'!A145)</f>
        <v>0</v>
      </c>
      <c r="B145" s="5">
        <f>IF(A145="","",IFERROR(VLOOKUP(A145,'بيانات العاملين'!$A$2:$J$501,2,FALSE),""))</f>
        <v>0</v>
      </c>
      <c r="C145" s="5">
        <f>IF(A145="","",IFERROR(VLOOKUP(A145,'بيانات العاملين'!$A$2:$J$501,4,FALSE),""))</f>
        <v>0</v>
      </c>
      <c r="D145" s="9">
        <f>IF(A145="","",IFERROR(VLOOKUP(A145,'بيانات العاملين'!$A$2:$J$501,8,FALSE),0))</f>
        <v>0</v>
      </c>
      <c r="E145" s="9">
        <f>IF(A145="","",MAX(0,D145*IFERROR(VLOOKUP(A145,'مدخلات الشهر'!$A$2:$K$501,3,FALSE),0)/(IFERROR(VLOOKUP(A145,'مدخلات الشهر'!$A$2:$K$501,3,FALSE),0)+IFERROR(VLOOKUP(A145,'مدخلات الشهر'!$A$2:$K$501,4,FALSE),0),1)))</f>
        <v>0</v>
      </c>
      <c r="F145" s="9">
        <f>IF(A145="","",IFERROR(VLOOKUP(A145,'مدخلات الشهر'!$A$2:$K$501,5,FALSE),0))</f>
        <v>0</v>
      </c>
      <c r="G145" s="9">
        <f>IF(A145="","",IFERROR(VLOOKUP(A145,'مدخلات الشهر'!$A$2:$K$501,6,FALSE),0))</f>
        <v>0</v>
      </c>
      <c r="H145" s="9">
        <f>IF(A145="","",IFERROR(VLOOKUP(A145,'مدخلات الشهر'!$A$2:$K$501,7,FALSE),0))</f>
        <v>0</v>
      </c>
      <c r="I145" s="9">
        <f>IF(A145="","",E145+F145+G145)</f>
        <v>0</v>
      </c>
      <c r="J145" s="9">
        <f>IF(A145="","",IFERROR(VLOOKUP(A145,'بيانات العاملين'!$A$2:$J$501,9,FALSE),0))</f>
        <v>0</v>
      </c>
      <c r="K145" s="9">
        <f>IF(A145="","",J145*'إعدادات'!$B$4)</f>
        <v>0</v>
      </c>
      <c r="L145" s="9">
        <f>IF(A145="","",SUM(MAX(0,MIN(MAX(0,(I145-K145)*'إعدادات'!$B$9-'إعدادات'!$B$8),'إعدادات'!$C$13)-'إعدادات'!$B$13)*'إعدادات'!$D$13,MAX(0,MIN(MAX(0,(I145-K145)*'إعدادات'!$B$9-'إعدادات'!$B$8),'إعدادات'!$C$14)-'إعدادات'!$B$14)*'إعدادات'!$D$14,MAX(0,MIN(MAX(0,(I145-K145)*'إعدادات'!$B$9-'إعدادات'!$B$8),'إعدادات'!$C$15)-'إعدادات'!$B$15)*'إعدادات'!$D$15,MAX(0,MIN(MAX(0,(I145-K145)*'إعدادات'!$B$9-'إعدادات'!$B$8),'إعدادات'!$C$16)-'إعدادات'!$B$16)*'إعدادات'!$D$16,MAX(0,MIN(MAX(0,(I145-K145)*'إعدادات'!$B$9-'إعدادات'!$B$8),'إعدادات'!$C$17)-'إعدادات'!$B$17)*'إعدادات'!$D$17,MAX(0,MIN(MAX(0,(I145-K145)*'إعدادات'!$B$9-'إعدادات'!$B$8),'إعدادات'!$C$18)-'إعدادات'!$B$18)*'إعدادات'!$D$18)/'إعدادات'!$B$9)</f>
        <v>0</v>
      </c>
      <c r="M145" s="9">
        <f>IF(A145="","",IFERROR(VLOOKUP(A145,'مدخلات الشهر'!$A$2:$K$501,8,FALSE),0))</f>
        <v>0</v>
      </c>
      <c r="N145" s="9">
        <f>IF(A145="","",IFERROR(VLOOKUP(A145,'مدخلات الشهر'!$A$2:$K$501,9,FALSE),0))</f>
        <v>0</v>
      </c>
      <c r="O145" s="9">
        <f>IF(A145="","",IFERROR(VLOOKUP(A145,'مدخلات الشهر'!$A$2:$K$501,10,FALSE),0))</f>
        <v>0</v>
      </c>
      <c r="P145" s="9">
        <f>IF(A145="","",SUM(K145:L145,M145:O145))</f>
        <v>0</v>
      </c>
      <c r="Q145" s="9">
        <f>IF(A145="","",E145+F145+G145+H145-P145)</f>
        <v>0</v>
      </c>
      <c r="R145" s="9">
        <f>IF(A145="","",J145*'إعدادات'!$B$5)</f>
        <v>0</v>
      </c>
      <c r="S145" s="9">
        <f>IF(A145="","",Q145+R145)</f>
        <v>0</v>
      </c>
    </row>
    <row r="146" spans="1:19" ht="20" customHeight="1">
      <c r="A146" s="5">
        <f>IF('بيانات العاملين'!A146="","",'بيانات العاملين'!A146)</f>
        <v>0</v>
      </c>
      <c r="B146" s="5">
        <f>IF(A146="","",IFERROR(VLOOKUP(A146,'بيانات العاملين'!$A$2:$J$501,2,FALSE),""))</f>
        <v>0</v>
      </c>
      <c r="C146" s="5">
        <f>IF(A146="","",IFERROR(VLOOKUP(A146,'بيانات العاملين'!$A$2:$J$501,4,FALSE),""))</f>
        <v>0</v>
      </c>
      <c r="D146" s="9">
        <f>IF(A146="","",IFERROR(VLOOKUP(A146,'بيانات العاملين'!$A$2:$J$501,8,FALSE),0))</f>
        <v>0</v>
      </c>
      <c r="E146" s="9">
        <f>IF(A146="","",MAX(0,D146*IFERROR(VLOOKUP(A146,'مدخلات الشهر'!$A$2:$K$501,3,FALSE),0)/(IFERROR(VLOOKUP(A146,'مدخلات الشهر'!$A$2:$K$501,3,FALSE),0)+IFERROR(VLOOKUP(A146,'مدخلات الشهر'!$A$2:$K$501,4,FALSE),0),1)))</f>
        <v>0</v>
      </c>
      <c r="F146" s="9">
        <f>IF(A146="","",IFERROR(VLOOKUP(A146,'مدخلات الشهر'!$A$2:$K$501,5,FALSE),0))</f>
        <v>0</v>
      </c>
      <c r="G146" s="9">
        <f>IF(A146="","",IFERROR(VLOOKUP(A146,'مدخلات الشهر'!$A$2:$K$501,6,FALSE),0))</f>
        <v>0</v>
      </c>
      <c r="H146" s="9">
        <f>IF(A146="","",IFERROR(VLOOKUP(A146,'مدخلات الشهر'!$A$2:$K$501,7,FALSE),0))</f>
        <v>0</v>
      </c>
      <c r="I146" s="9">
        <f>IF(A146="","",E146+F146+G146)</f>
        <v>0</v>
      </c>
      <c r="J146" s="9">
        <f>IF(A146="","",IFERROR(VLOOKUP(A146,'بيانات العاملين'!$A$2:$J$501,9,FALSE),0))</f>
        <v>0</v>
      </c>
      <c r="K146" s="9">
        <f>IF(A146="","",J146*'إعدادات'!$B$4)</f>
        <v>0</v>
      </c>
      <c r="L146" s="9">
        <f>IF(A146="","",SUM(MAX(0,MIN(MAX(0,(I146-K146)*'إعدادات'!$B$9-'إعدادات'!$B$8),'إعدادات'!$C$13)-'إعدادات'!$B$13)*'إعدادات'!$D$13,MAX(0,MIN(MAX(0,(I146-K146)*'إعدادات'!$B$9-'إعدادات'!$B$8),'إعدادات'!$C$14)-'إعدادات'!$B$14)*'إعدادات'!$D$14,MAX(0,MIN(MAX(0,(I146-K146)*'إعدادات'!$B$9-'إعدادات'!$B$8),'إعدادات'!$C$15)-'إعدادات'!$B$15)*'إعدادات'!$D$15,MAX(0,MIN(MAX(0,(I146-K146)*'إعدادات'!$B$9-'إعدادات'!$B$8),'إعدادات'!$C$16)-'إعدادات'!$B$16)*'إعدادات'!$D$16,MAX(0,MIN(MAX(0,(I146-K146)*'إعدادات'!$B$9-'إعدادات'!$B$8),'إعدادات'!$C$17)-'إعدادات'!$B$17)*'إعدادات'!$D$17,MAX(0,MIN(MAX(0,(I146-K146)*'إعدادات'!$B$9-'إعدادات'!$B$8),'إعدادات'!$C$18)-'إعدادات'!$B$18)*'إعدادات'!$D$18)/'إعدادات'!$B$9)</f>
        <v>0</v>
      </c>
      <c r="M146" s="9">
        <f>IF(A146="","",IFERROR(VLOOKUP(A146,'مدخلات الشهر'!$A$2:$K$501,8,FALSE),0))</f>
        <v>0</v>
      </c>
      <c r="N146" s="9">
        <f>IF(A146="","",IFERROR(VLOOKUP(A146,'مدخلات الشهر'!$A$2:$K$501,9,FALSE),0))</f>
        <v>0</v>
      </c>
      <c r="O146" s="9">
        <f>IF(A146="","",IFERROR(VLOOKUP(A146,'مدخلات الشهر'!$A$2:$K$501,10,FALSE),0))</f>
        <v>0</v>
      </c>
      <c r="P146" s="9">
        <f>IF(A146="","",SUM(K146:L146,M146:O146))</f>
        <v>0</v>
      </c>
      <c r="Q146" s="9">
        <f>IF(A146="","",E146+F146+G146+H146-P146)</f>
        <v>0</v>
      </c>
      <c r="R146" s="9">
        <f>IF(A146="","",J146*'إعدادات'!$B$5)</f>
        <v>0</v>
      </c>
      <c r="S146" s="9">
        <f>IF(A146="","",Q146+R146)</f>
        <v>0</v>
      </c>
    </row>
    <row r="147" spans="1:19" ht="20" customHeight="1">
      <c r="A147" s="5">
        <f>IF('بيانات العاملين'!A147="","",'بيانات العاملين'!A147)</f>
        <v>0</v>
      </c>
      <c r="B147" s="5">
        <f>IF(A147="","",IFERROR(VLOOKUP(A147,'بيانات العاملين'!$A$2:$J$501,2,FALSE),""))</f>
        <v>0</v>
      </c>
      <c r="C147" s="5">
        <f>IF(A147="","",IFERROR(VLOOKUP(A147,'بيانات العاملين'!$A$2:$J$501,4,FALSE),""))</f>
        <v>0</v>
      </c>
      <c r="D147" s="9">
        <f>IF(A147="","",IFERROR(VLOOKUP(A147,'بيانات العاملين'!$A$2:$J$501,8,FALSE),0))</f>
        <v>0</v>
      </c>
      <c r="E147" s="9">
        <f>IF(A147="","",MAX(0,D147*IFERROR(VLOOKUP(A147,'مدخلات الشهر'!$A$2:$K$501,3,FALSE),0)/(IFERROR(VLOOKUP(A147,'مدخلات الشهر'!$A$2:$K$501,3,FALSE),0)+IFERROR(VLOOKUP(A147,'مدخلات الشهر'!$A$2:$K$501,4,FALSE),0),1)))</f>
        <v>0</v>
      </c>
      <c r="F147" s="9">
        <f>IF(A147="","",IFERROR(VLOOKUP(A147,'مدخلات الشهر'!$A$2:$K$501,5,FALSE),0))</f>
        <v>0</v>
      </c>
      <c r="G147" s="9">
        <f>IF(A147="","",IFERROR(VLOOKUP(A147,'مدخلات الشهر'!$A$2:$K$501,6,FALSE),0))</f>
        <v>0</v>
      </c>
      <c r="H147" s="9">
        <f>IF(A147="","",IFERROR(VLOOKUP(A147,'مدخلات الشهر'!$A$2:$K$501,7,FALSE),0))</f>
        <v>0</v>
      </c>
      <c r="I147" s="9">
        <f>IF(A147="","",E147+F147+G147)</f>
        <v>0</v>
      </c>
      <c r="J147" s="9">
        <f>IF(A147="","",IFERROR(VLOOKUP(A147,'بيانات العاملين'!$A$2:$J$501,9,FALSE),0))</f>
        <v>0</v>
      </c>
      <c r="K147" s="9">
        <f>IF(A147="","",J147*'إعدادات'!$B$4)</f>
        <v>0</v>
      </c>
      <c r="L147" s="9">
        <f>IF(A147="","",SUM(MAX(0,MIN(MAX(0,(I147-K147)*'إعدادات'!$B$9-'إعدادات'!$B$8),'إعدادات'!$C$13)-'إعدادات'!$B$13)*'إعدادات'!$D$13,MAX(0,MIN(MAX(0,(I147-K147)*'إعدادات'!$B$9-'إعدادات'!$B$8),'إعدادات'!$C$14)-'إعدادات'!$B$14)*'إعدادات'!$D$14,MAX(0,MIN(MAX(0,(I147-K147)*'إعدادات'!$B$9-'إعدادات'!$B$8),'إعدادات'!$C$15)-'إعدادات'!$B$15)*'إعدادات'!$D$15,MAX(0,MIN(MAX(0,(I147-K147)*'إعدادات'!$B$9-'إعدادات'!$B$8),'إعدادات'!$C$16)-'إعدادات'!$B$16)*'إعدادات'!$D$16,MAX(0,MIN(MAX(0,(I147-K147)*'إعدادات'!$B$9-'إعدادات'!$B$8),'إعدادات'!$C$17)-'إعدادات'!$B$17)*'إعدادات'!$D$17,MAX(0,MIN(MAX(0,(I147-K147)*'إعدادات'!$B$9-'إعدادات'!$B$8),'إعدادات'!$C$18)-'إعدادات'!$B$18)*'إعدادات'!$D$18)/'إعدادات'!$B$9)</f>
        <v>0</v>
      </c>
      <c r="M147" s="9">
        <f>IF(A147="","",IFERROR(VLOOKUP(A147,'مدخلات الشهر'!$A$2:$K$501,8,FALSE),0))</f>
        <v>0</v>
      </c>
      <c r="N147" s="9">
        <f>IF(A147="","",IFERROR(VLOOKUP(A147,'مدخلات الشهر'!$A$2:$K$501,9,FALSE),0))</f>
        <v>0</v>
      </c>
      <c r="O147" s="9">
        <f>IF(A147="","",IFERROR(VLOOKUP(A147,'مدخلات الشهر'!$A$2:$K$501,10,FALSE),0))</f>
        <v>0</v>
      </c>
      <c r="P147" s="9">
        <f>IF(A147="","",SUM(K147:L147,M147:O147))</f>
        <v>0</v>
      </c>
      <c r="Q147" s="9">
        <f>IF(A147="","",E147+F147+G147+H147-P147)</f>
        <v>0</v>
      </c>
      <c r="R147" s="9">
        <f>IF(A147="","",J147*'إعدادات'!$B$5)</f>
        <v>0</v>
      </c>
      <c r="S147" s="9">
        <f>IF(A147="","",Q147+R147)</f>
        <v>0</v>
      </c>
    </row>
    <row r="148" spans="1:19" ht="20" customHeight="1">
      <c r="A148" s="5">
        <f>IF('بيانات العاملين'!A148="","",'بيانات العاملين'!A148)</f>
        <v>0</v>
      </c>
      <c r="B148" s="5">
        <f>IF(A148="","",IFERROR(VLOOKUP(A148,'بيانات العاملين'!$A$2:$J$501,2,FALSE),""))</f>
        <v>0</v>
      </c>
      <c r="C148" s="5">
        <f>IF(A148="","",IFERROR(VLOOKUP(A148,'بيانات العاملين'!$A$2:$J$501,4,FALSE),""))</f>
        <v>0</v>
      </c>
      <c r="D148" s="9">
        <f>IF(A148="","",IFERROR(VLOOKUP(A148,'بيانات العاملين'!$A$2:$J$501,8,FALSE),0))</f>
        <v>0</v>
      </c>
      <c r="E148" s="9">
        <f>IF(A148="","",MAX(0,D148*IFERROR(VLOOKUP(A148,'مدخلات الشهر'!$A$2:$K$501,3,FALSE),0)/(IFERROR(VLOOKUP(A148,'مدخلات الشهر'!$A$2:$K$501,3,FALSE),0)+IFERROR(VLOOKUP(A148,'مدخلات الشهر'!$A$2:$K$501,4,FALSE),0),1)))</f>
        <v>0</v>
      </c>
      <c r="F148" s="9">
        <f>IF(A148="","",IFERROR(VLOOKUP(A148,'مدخلات الشهر'!$A$2:$K$501,5,FALSE),0))</f>
        <v>0</v>
      </c>
      <c r="G148" s="9">
        <f>IF(A148="","",IFERROR(VLOOKUP(A148,'مدخلات الشهر'!$A$2:$K$501,6,FALSE),0))</f>
        <v>0</v>
      </c>
      <c r="H148" s="9">
        <f>IF(A148="","",IFERROR(VLOOKUP(A148,'مدخلات الشهر'!$A$2:$K$501,7,FALSE),0))</f>
        <v>0</v>
      </c>
      <c r="I148" s="9">
        <f>IF(A148="","",E148+F148+G148)</f>
        <v>0</v>
      </c>
      <c r="J148" s="9">
        <f>IF(A148="","",IFERROR(VLOOKUP(A148,'بيانات العاملين'!$A$2:$J$501,9,FALSE),0))</f>
        <v>0</v>
      </c>
      <c r="K148" s="9">
        <f>IF(A148="","",J148*'إعدادات'!$B$4)</f>
        <v>0</v>
      </c>
      <c r="L148" s="9">
        <f>IF(A148="","",SUM(MAX(0,MIN(MAX(0,(I148-K148)*'إعدادات'!$B$9-'إعدادات'!$B$8),'إعدادات'!$C$13)-'إعدادات'!$B$13)*'إعدادات'!$D$13,MAX(0,MIN(MAX(0,(I148-K148)*'إعدادات'!$B$9-'إعدادات'!$B$8),'إعدادات'!$C$14)-'إعدادات'!$B$14)*'إعدادات'!$D$14,MAX(0,MIN(MAX(0,(I148-K148)*'إعدادات'!$B$9-'إعدادات'!$B$8),'إعدادات'!$C$15)-'إعدادات'!$B$15)*'إعدادات'!$D$15,MAX(0,MIN(MAX(0,(I148-K148)*'إعدادات'!$B$9-'إعدادات'!$B$8),'إعدادات'!$C$16)-'إعدادات'!$B$16)*'إعدادات'!$D$16,MAX(0,MIN(MAX(0,(I148-K148)*'إعدادات'!$B$9-'إعدادات'!$B$8),'إعدادات'!$C$17)-'إعدادات'!$B$17)*'إعدادات'!$D$17,MAX(0,MIN(MAX(0,(I148-K148)*'إعدادات'!$B$9-'إعدادات'!$B$8),'إعدادات'!$C$18)-'إعدادات'!$B$18)*'إعدادات'!$D$18)/'إعدادات'!$B$9)</f>
        <v>0</v>
      </c>
      <c r="M148" s="9">
        <f>IF(A148="","",IFERROR(VLOOKUP(A148,'مدخلات الشهر'!$A$2:$K$501,8,FALSE),0))</f>
        <v>0</v>
      </c>
      <c r="N148" s="9">
        <f>IF(A148="","",IFERROR(VLOOKUP(A148,'مدخلات الشهر'!$A$2:$K$501,9,FALSE),0))</f>
        <v>0</v>
      </c>
      <c r="O148" s="9">
        <f>IF(A148="","",IFERROR(VLOOKUP(A148,'مدخلات الشهر'!$A$2:$K$501,10,FALSE),0))</f>
        <v>0</v>
      </c>
      <c r="P148" s="9">
        <f>IF(A148="","",SUM(K148:L148,M148:O148))</f>
        <v>0</v>
      </c>
      <c r="Q148" s="9">
        <f>IF(A148="","",E148+F148+G148+H148-P148)</f>
        <v>0</v>
      </c>
      <c r="R148" s="9">
        <f>IF(A148="","",J148*'إعدادات'!$B$5)</f>
        <v>0</v>
      </c>
      <c r="S148" s="9">
        <f>IF(A148="","",Q148+R148)</f>
        <v>0</v>
      </c>
    </row>
    <row r="149" spans="1:19" ht="20" customHeight="1">
      <c r="A149" s="5">
        <f>IF('بيانات العاملين'!A149="","",'بيانات العاملين'!A149)</f>
        <v>0</v>
      </c>
      <c r="B149" s="5">
        <f>IF(A149="","",IFERROR(VLOOKUP(A149,'بيانات العاملين'!$A$2:$J$501,2,FALSE),""))</f>
        <v>0</v>
      </c>
      <c r="C149" s="5">
        <f>IF(A149="","",IFERROR(VLOOKUP(A149,'بيانات العاملين'!$A$2:$J$501,4,FALSE),""))</f>
        <v>0</v>
      </c>
      <c r="D149" s="9">
        <f>IF(A149="","",IFERROR(VLOOKUP(A149,'بيانات العاملين'!$A$2:$J$501,8,FALSE),0))</f>
        <v>0</v>
      </c>
      <c r="E149" s="9">
        <f>IF(A149="","",MAX(0,D149*IFERROR(VLOOKUP(A149,'مدخلات الشهر'!$A$2:$K$501,3,FALSE),0)/(IFERROR(VLOOKUP(A149,'مدخلات الشهر'!$A$2:$K$501,3,FALSE),0)+IFERROR(VLOOKUP(A149,'مدخلات الشهر'!$A$2:$K$501,4,FALSE),0),1)))</f>
        <v>0</v>
      </c>
      <c r="F149" s="9">
        <f>IF(A149="","",IFERROR(VLOOKUP(A149,'مدخلات الشهر'!$A$2:$K$501,5,FALSE),0))</f>
        <v>0</v>
      </c>
      <c r="G149" s="9">
        <f>IF(A149="","",IFERROR(VLOOKUP(A149,'مدخلات الشهر'!$A$2:$K$501,6,FALSE),0))</f>
        <v>0</v>
      </c>
      <c r="H149" s="9">
        <f>IF(A149="","",IFERROR(VLOOKUP(A149,'مدخلات الشهر'!$A$2:$K$501,7,FALSE),0))</f>
        <v>0</v>
      </c>
      <c r="I149" s="9">
        <f>IF(A149="","",E149+F149+G149)</f>
        <v>0</v>
      </c>
      <c r="J149" s="9">
        <f>IF(A149="","",IFERROR(VLOOKUP(A149,'بيانات العاملين'!$A$2:$J$501,9,FALSE),0))</f>
        <v>0</v>
      </c>
      <c r="K149" s="9">
        <f>IF(A149="","",J149*'إعدادات'!$B$4)</f>
        <v>0</v>
      </c>
      <c r="L149" s="9">
        <f>IF(A149="","",SUM(MAX(0,MIN(MAX(0,(I149-K149)*'إعدادات'!$B$9-'إعدادات'!$B$8),'إعدادات'!$C$13)-'إعدادات'!$B$13)*'إعدادات'!$D$13,MAX(0,MIN(MAX(0,(I149-K149)*'إعدادات'!$B$9-'إعدادات'!$B$8),'إعدادات'!$C$14)-'إعدادات'!$B$14)*'إعدادات'!$D$14,MAX(0,MIN(MAX(0,(I149-K149)*'إعدادات'!$B$9-'إعدادات'!$B$8),'إعدادات'!$C$15)-'إعدادات'!$B$15)*'إعدادات'!$D$15,MAX(0,MIN(MAX(0,(I149-K149)*'إعدادات'!$B$9-'إعدادات'!$B$8),'إعدادات'!$C$16)-'إعدادات'!$B$16)*'إعدادات'!$D$16,MAX(0,MIN(MAX(0,(I149-K149)*'إعدادات'!$B$9-'إعدادات'!$B$8),'إعدادات'!$C$17)-'إعدادات'!$B$17)*'إعدادات'!$D$17,MAX(0,MIN(MAX(0,(I149-K149)*'إعدادات'!$B$9-'إعدادات'!$B$8),'إعدادات'!$C$18)-'إعدادات'!$B$18)*'إعدادات'!$D$18)/'إعدادات'!$B$9)</f>
        <v>0</v>
      </c>
      <c r="M149" s="9">
        <f>IF(A149="","",IFERROR(VLOOKUP(A149,'مدخلات الشهر'!$A$2:$K$501,8,FALSE),0))</f>
        <v>0</v>
      </c>
      <c r="N149" s="9">
        <f>IF(A149="","",IFERROR(VLOOKUP(A149,'مدخلات الشهر'!$A$2:$K$501,9,FALSE),0))</f>
        <v>0</v>
      </c>
      <c r="O149" s="9">
        <f>IF(A149="","",IFERROR(VLOOKUP(A149,'مدخلات الشهر'!$A$2:$K$501,10,FALSE),0))</f>
        <v>0</v>
      </c>
      <c r="P149" s="9">
        <f>IF(A149="","",SUM(K149:L149,M149:O149))</f>
        <v>0</v>
      </c>
      <c r="Q149" s="9">
        <f>IF(A149="","",E149+F149+G149+H149-P149)</f>
        <v>0</v>
      </c>
      <c r="R149" s="9">
        <f>IF(A149="","",J149*'إعدادات'!$B$5)</f>
        <v>0</v>
      </c>
      <c r="S149" s="9">
        <f>IF(A149="","",Q149+R149)</f>
        <v>0</v>
      </c>
    </row>
    <row r="150" spans="1:19" ht="20" customHeight="1">
      <c r="A150" s="5">
        <f>IF('بيانات العاملين'!A150="","",'بيانات العاملين'!A150)</f>
        <v>0</v>
      </c>
      <c r="B150" s="5">
        <f>IF(A150="","",IFERROR(VLOOKUP(A150,'بيانات العاملين'!$A$2:$J$501,2,FALSE),""))</f>
        <v>0</v>
      </c>
      <c r="C150" s="5">
        <f>IF(A150="","",IFERROR(VLOOKUP(A150,'بيانات العاملين'!$A$2:$J$501,4,FALSE),""))</f>
        <v>0</v>
      </c>
      <c r="D150" s="9">
        <f>IF(A150="","",IFERROR(VLOOKUP(A150,'بيانات العاملين'!$A$2:$J$501,8,FALSE),0))</f>
        <v>0</v>
      </c>
      <c r="E150" s="9">
        <f>IF(A150="","",MAX(0,D150*IFERROR(VLOOKUP(A150,'مدخلات الشهر'!$A$2:$K$501,3,FALSE),0)/(IFERROR(VLOOKUP(A150,'مدخلات الشهر'!$A$2:$K$501,3,FALSE),0)+IFERROR(VLOOKUP(A150,'مدخلات الشهر'!$A$2:$K$501,4,FALSE),0),1)))</f>
        <v>0</v>
      </c>
      <c r="F150" s="9">
        <f>IF(A150="","",IFERROR(VLOOKUP(A150,'مدخلات الشهر'!$A$2:$K$501,5,FALSE),0))</f>
        <v>0</v>
      </c>
      <c r="G150" s="9">
        <f>IF(A150="","",IFERROR(VLOOKUP(A150,'مدخلات الشهر'!$A$2:$K$501,6,FALSE),0))</f>
        <v>0</v>
      </c>
      <c r="H150" s="9">
        <f>IF(A150="","",IFERROR(VLOOKUP(A150,'مدخلات الشهر'!$A$2:$K$501,7,FALSE),0))</f>
        <v>0</v>
      </c>
      <c r="I150" s="9">
        <f>IF(A150="","",E150+F150+G150)</f>
        <v>0</v>
      </c>
      <c r="J150" s="9">
        <f>IF(A150="","",IFERROR(VLOOKUP(A150,'بيانات العاملين'!$A$2:$J$501,9,FALSE),0))</f>
        <v>0</v>
      </c>
      <c r="K150" s="9">
        <f>IF(A150="","",J150*'إعدادات'!$B$4)</f>
        <v>0</v>
      </c>
      <c r="L150" s="9">
        <f>IF(A150="","",SUM(MAX(0,MIN(MAX(0,(I150-K150)*'إعدادات'!$B$9-'إعدادات'!$B$8),'إعدادات'!$C$13)-'إعدادات'!$B$13)*'إعدادات'!$D$13,MAX(0,MIN(MAX(0,(I150-K150)*'إعدادات'!$B$9-'إعدادات'!$B$8),'إعدادات'!$C$14)-'إعدادات'!$B$14)*'إعدادات'!$D$14,MAX(0,MIN(MAX(0,(I150-K150)*'إعدادات'!$B$9-'إعدادات'!$B$8),'إعدادات'!$C$15)-'إعدادات'!$B$15)*'إعدادات'!$D$15,MAX(0,MIN(MAX(0,(I150-K150)*'إعدادات'!$B$9-'إعدادات'!$B$8),'إعدادات'!$C$16)-'إعدادات'!$B$16)*'إعدادات'!$D$16,MAX(0,MIN(MAX(0,(I150-K150)*'إعدادات'!$B$9-'إعدادات'!$B$8),'إعدادات'!$C$17)-'إعدادات'!$B$17)*'إعدادات'!$D$17,MAX(0,MIN(MAX(0,(I150-K150)*'إعدادات'!$B$9-'إعدادات'!$B$8),'إعدادات'!$C$18)-'إعدادات'!$B$18)*'إعدادات'!$D$18)/'إعدادات'!$B$9)</f>
        <v>0</v>
      </c>
      <c r="M150" s="9">
        <f>IF(A150="","",IFERROR(VLOOKUP(A150,'مدخلات الشهر'!$A$2:$K$501,8,FALSE),0))</f>
        <v>0</v>
      </c>
      <c r="N150" s="9">
        <f>IF(A150="","",IFERROR(VLOOKUP(A150,'مدخلات الشهر'!$A$2:$K$501,9,FALSE),0))</f>
        <v>0</v>
      </c>
      <c r="O150" s="9">
        <f>IF(A150="","",IFERROR(VLOOKUP(A150,'مدخلات الشهر'!$A$2:$K$501,10,FALSE),0))</f>
        <v>0</v>
      </c>
      <c r="P150" s="9">
        <f>IF(A150="","",SUM(K150:L150,M150:O150))</f>
        <v>0</v>
      </c>
      <c r="Q150" s="9">
        <f>IF(A150="","",E150+F150+G150+H150-P150)</f>
        <v>0</v>
      </c>
      <c r="R150" s="9">
        <f>IF(A150="","",J150*'إعدادات'!$B$5)</f>
        <v>0</v>
      </c>
      <c r="S150" s="9">
        <f>IF(A150="","",Q150+R150)</f>
        <v>0</v>
      </c>
    </row>
    <row r="151" spans="1:19" ht="20" customHeight="1">
      <c r="A151" s="5">
        <f>IF('بيانات العاملين'!A151="","",'بيانات العاملين'!A151)</f>
        <v>0</v>
      </c>
      <c r="B151" s="5">
        <f>IF(A151="","",IFERROR(VLOOKUP(A151,'بيانات العاملين'!$A$2:$J$501,2,FALSE),""))</f>
        <v>0</v>
      </c>
      <c r="C151" s="5">
        <f>IF(A151="","",IFERROR(VLOOKUP(A151,'بيانات العاملين'!$A$2:$J$501,4,FALSE),""))</f>
        <v>0</v>
      </c>
      <c r="D151" s="9">
        <f>IF(A151="","",IFERROR(VLOOKUP(A151,'بيانات العاملين'!$A$2:$J$501,8,FALSE),0))</f>
        <v>0</v>
      </c>
      <c r="E151" s="9">
        <f>IF(A151="","",MAX(0,D151*IFERROR(VLOOKUP(A151,'مدخلات الشهر'!$A$2:$K$501,3,FALSE),0)/(IFERROR(VLOOKUP(A151,'مدخلات الشهر'!$A$2:$K$501,3,FALSE),0)+IFERROR(VLOOKUP(A151,'مدخلات الشهر'!$A$2:$K$501,4,FALSE),0),1)))</f>
        <v>0</v>
      </c>
      <c r="F151" s="9">
        <f>IF(A151="","",IFERROR(VLOOKUP(A151,'مدخلات الشهر'!$A$2:$K$501,5,FALSE),0))</f>
        <v>0</v>
      </c>
      <c r="G151" s="9">
        <f>IF(A151="","",IFERROR(VLOOKUP(A151,'مدخلات الشهر'!$A$2:$K$501,6,FALSE),0))</f>
        <v>0</v>
      </c>
      <c r="H151" s="9">
        <f>IF(A151="","",IFERROR(VLOOKUP(A151,'مدخلات الشهر'!$A$2:$K$501,7,FALSE),0))</f>
        <v>0</v>
      </c>
      <c r="I151" s="9">
        <f>IF(A151="","",E151+F151+G151)</f>
        <v>0</v>
      </c>
      <c r="J151" s="9">
        <f>IF(A151="","",IFERROR(VLOOKUP(A151,'بيانات العاملين'!$A$2:$J$501,9,FALSE),0))</f>
        <v>0</v>
      </c>
      <c r="K151" s="9">
        <f>IF(A151="","",J151*'إعدادات'!$B$4)</f>
        <v>0</v>
      </c>
      <c r="L151" s="9">
        <f>IF(A151="","",SUM(MAX(0,MIN(MAX(0,(I151-K151)*'إعدادات'!$B$9-'إعدادات'!$B$8),'إعدادات'!$C$13)-'إعدادات'!$B$13)*'إعدادات'!$D$13,MAX(0,MIN(MAX(0,(I151-K151)*'إعدادات'!$B$9-'إعدادات'!$B$8),'إعدادات'!$C$14)-'إعدادات'!$B$14)*'إعدادات'!$D$14,MAX(0,MIN(MAX(0,(I151-K151)*'إعدادات'!$B$9-'إعدادات'!$B$8),'إعدادات'!$C$15)-'إعدادات'!$B$15)*'إعدادات'!$D$15,MAX(0,MIN(MAX(0,(I151-K151)*'إعدادات'!$B$9-'إعدادات'!$B$8),'إعدادات'!$C$16)-'إعدادات'!$B$16)*'إعدادات'!$D$16,MAX(0,MIN(MAX(0,(I151-K151)*'إعدادات'!$B$9-'إعدادات'!$B$8),'إعدادات'!$C$17)-'إعدادات'!$B$17)*'إعدادات'!$D$17,MAX(0,MIN(MAX(0,(I151-K151)*'إعدادات'!$B$9-'إعدادات'!$B$8),'إعدادات'!$C$18)-'إعدادات'!$B$18)*'إعدادات'!$D$18)/'إعدادات'!$B$9)</f>
        <v>0</v>
      </c>
      <c r="M151" s="9">
        <f>IF(A151="","",IFERROR(VLOOKUP(A151,'مدخلات الشهر'!$A$2:$K$501,8,FALSE),0))</f>
        <v>0</v>
      </c>
      <c r="N151" s="9">
        <f>IF(A151="","",IFERROR(VLOOKUP(A151,'مدخلات الشهر'!$A$2:$K$501,9,FALSE),0))</f>
        <v>0</v>
      </c>
      <c r="O151" s="9">
        <f>IF(A151="","",IFERROR(VLOOKUP(A151,'مدخلات الشهر'!$A$2:$K$501,10,FALSE),0))</f>
        <v>0</v>
      </c>
      <c r="P151" s="9">
        <f>IF(A151="","",SUM(K151:L151,M151:O151))</f>
        <v>0</v>
      </c>
      <c r="Q151" s="9">
        <f>IF(A151="","",E151+F151+G151+H151-P151)</f>
        <v>0</v>
      </c>
      <c r="R151" s="9">
        <f>IF(A151="","",J151*'إعدادات'!$B$5)</f>
        <v>0</v>
      </c>
      <c r="S151" s="9">
        <f>IF(A151="","",Q151+R151)</f>
        <v>0</v>
      </c>
    </row>
    <row r="152" spans="1:19" ht="20" customHeight="1">
      <c r="A152" s="5">
        <f>IF('بيانات العاملين'!A152="","",'بيانات العاملين'!A152)</f>
        <v>0</v>
      </c>
      <c r="B152" s="5">
        <f>IF(A152="","",IFERROR(VLOOKUP(A152,'بيانات العاملين'!$A$2:$J$501,2,FALSE),""))</f>
        <v>0</v>
      </c>
      <c r="C152" s="5">
        <f>IF(A152="","",IFERROR(VLOOKUP(A152,'بيانات العاملين'!$A$2:$J$501,4,FALSE),""))</f>
        <v>0</v>
      </c>
      <c r="D152" s="9">
        <f>IF(A152="","",IFERROR(VLOOKUP(A152,'بيانات العاملين'!$A$2:$J$501,8,FALSE),0))</f>
        <v>0</v>
      </c>
      <c r="E152" s="9">
        <f>IF(A152="","",MAX(0,D152*IFERROR(VLOOKUP(A152,'مدخلات الشهر'!$A$2:$K$501,3,FALSE),0)/(IFERROR(VLOOKUP(A152,'مدخلات الشهر'!$A$2:$K$501,3,FALSE),0)+IFERROR(VLOOKUP(A152,'مدخلات الشهر'!$A$2:$K$501,4,FALSE),0),1)))</f>
        <v>0</v>
      </c>
      <c r="F152" s="9">
        <f>IF(A152="","",IFERROR(VLOOKUP(A152,'مدخلات الشهر'!$A$2:$K$501,5,FALSE),0))</f>
        <v>0</v>
      </c>
      <c r="G152" s="9">
        <f>IF(A152="","",IFERROR(VLOOKUP(A152,'مدخلات الشهر'!$A$2:$K$501,6,FALSE),0))</f>
        <v>0</v>
      </c>
      <c r="H152" s="9">
        <f>IF(A152="","",IFERROR(VLOOKUP(A152,'مدخلات الشهر'!$A$2:$K$501,7,FALSE),0))</f>
        <v>0</v>
      </c>
      <c r="I152" s="9">
        <f>IF(A152="","",E152+F152+G152)</f>
        <v>0</v>
      </c>
      <c r="J152" s="9">
        <f>IF(A152="","",IFERROR(VLOOKUP(A152,'بيانات العاملين'!$A$2:$J$501,9,FALSE),0))</f>
        <v>0</v>
      </c>
      <c r="K152" s="9">
        <f>IF(A152="","",J152*'إعدادات'!$B$4)</f>
        <v>0</v>
      </c>
      <c r="L152" s="9">
        <f>IF(A152="","",SUM(MAX(0,MIN(MAX(0,(I152-K152)*'إعدادات'!$B$9-'إعدادات'!$B$8),'إعدادات'!$C$13)-'إعدادات'!$B$13)*'إعدادات'!$D$13,MAX(0,MIN(MAX(0,(I152-K152)*'إعدادات'!$B$9-'إعدادات'!$B$8),'إعدادات'!$C$14)-'إعدادات'!$B$14)*'إعدادات'!$D$14,MAX(0,MIN(MAX(0,(I152-K152)*'إعدادات'!$B$9-'إعدادات'!$B$8),'إعدادات'!$C$15)-'إعدادات'!$B$15)*'إعدادات'!$D$15,MAX(0,MIN(MAX(0,(I152-K152)*'إعدادات'!$B$9-'إعدادات'!$B$8),'إعدادات'!$C$16)-'إعدادات'!$B$16)*'إعدادات'!$D$16,MAX(0,MIN(MAX(0,(I152-K152)*'إعدادات'!$B$9-'إعدادات'!$B$8),'إعدادات'!$C$17)-'إعدادات'!$B$17)*'إعدادات'!$D$17,MAX(0,MIN(MAX(0,(I152-K152)*'إعدادات'!$B$9-'إعدادات'!$B$8),'إعدادات'!$C$18)-'إعدادات'!$B$18)*'إعدادات'!$D$18)/'إعدادات'!$B$9)</f>
        <v>0</v>
      </c>
      <c r="M152" s="9">
        <f>IF(A152="","",IFERROR(VLOOKUP(A152,'مدخلات الشهر'!$A$2:$K$501,8,FALSE),0))</f>
        <v>0</v>
      </c>
      <c r="N152" s="9">
        <f>IF(A152="","",IFERROR(VLOOKUP(A152,'مدخلات الشهر'!$A$2:$K$501,9,FALSE),0))</f>
        <v>0</v>
      </c>
      <c r="O152" s="9">
        <f>IF(A152="","",IFERROR(VLOOKUP(A152,'مدخلات الشهر'!$A$2:$K$501,10,FALSE),0))</f>
        <v>0</v>
      </c>
      <c r="P152" s="9">
        <f>IF(A152="","",SUM(K152:L152,M152:O152))</f>
        <v>0</v>
      </c>
      <c r="Q152" s="9">
        <f>IF(A152="","",E152+F152+G152+H152-P152)</f>
        <v>0</v>
      </c>
      <c r="R152" s="9">
        <f>IF(A152="","",J152*'إعدادات'!$B$5)</f>
        <v>0</v>
      </c>
      <c r="S152" s="9">
        <f>IF(A152="","",Q152+R152)</f>
        <v>0</v>
      </c>
    </row>
    <row r="153" spans="1:19" ht="20" customHeight="1">
      <c r="A153" s="5">
        <f>IF('بيانات العاملين'!A153="","",'بيانات العاملين'!A153)</f>
        <v>0</v>
      </c>
      <c r="B153" s="5">
        <f>IF(A153="","",IFERROR(VLOOKUP(A153,'بيانات العاملين'!$A$2:$J$501,2,FALSE),""))</f>
        <v>0</v>
      </c>
      <c r="C153" s="5">
        <f>IF(A153="","",IFERROR(VLOOKUP(A153,'بيانات العاملين'!$A$2:$J$501,4,FALSE),""))</f>
        <v>0</v>
      </c>
      <c r="D153" s="9">
        <f>IF(A153="","",IFERROR(VLOOKUP(A153,'بيانات العاملين'!$A$2:$J$501,8,FALSE),0))</f>
        <v>0</v>
      </c>
      <c r="E153" s="9">
        <f>IF(A153="","",MAX(0,D153*IFERROR(VLOOKUP(A153,'مدخلات الشهر'!$A$2:$K$501,3,FALSE),0)/(IFERROR(VLOOKUP(A153,'مدخلات الشهر'!$A$2:$K$501,3,FALSE),0)+IFERROR(VLOOKUP(A153,'مدخلات الشهر'!$A$2:$K$501,4,FALSE),0),1)))</f>
        <v>0</v>
      </c>
      <c r="F153" s="9">
        <f>IF(A153="","",IFERROR(VLOOKUP(A153,'مدخلات الشهر'!$A$2:$K$501,5,FALSE),0))</f>
        <v>0</v>
      </c>
      <c r="G153" s="9">
        <f>IF(A153="","",IFERROR(VLOOKUP(A153,'مدخلات الشهر'!$A$2:$K$501,6,FALSE),0))</f>
        <v>0</v>
      </c>
      <c r="H153" s="9">
        <f>IF(A153="","",IFERROR(VLOOKUP(A153,'مدخلات الشهر'!$A$2:$K$501,7,FALSE),0))</f>
        <v>0</v>
      </c>
      <c r="I153" s="9">
        <f>IF(A153="","",E153+F153+G153)</f>
        <v>0</v>
      </c>
      <c r="J153" s="9">
        <f>IF(A153="","",IFERROR(VLOOKUP(A153,'بيانات العاملين'!$A$2:$J$501,9,FALSE),0))</f>
        <v>0</v>
      </c>
      <c r="K153" s="9">
        <f>IF(A153="","",J153*'إعدادات'!$B$4)</f>
        <v>0</v>
      </c>
      <c r="L153" s="9">
        <f>IF(A153="","",SUM(MAX(0,MIN(MAX(0,(I153-K153)*'إعدادات'!$B$9-'إعدادات'!$B$8),'إعدادات'!$C$13)-'إعدادات'!$B$13)*'إعدادات'!$D$13,MAX(0,MIN(MAX(0,(I153-K153)*'إعدادات'!$B$9-'إعدادات'!$B$8),'إعدادات'!$C$14)-'إعدادات'!$B$14)*'إعدادات'!$D$14,MAX(0,MIN(MAX(0,(I153-K153)*'إعدادات'!$B$9-'إعدادات'!$B$8),'إعدادات'!$C$15)-'إعدادات'!$B$15)*'إعدادات'!$D$15,MAX(0,MIN(MAX(0,(I153-K153)*'إعدادات'!$B$9-'إعدادات'!$B$8),'إعدادات'!$C$16)-'إعدادات'!$B$16)*'إعدادات'!$D$16,MAX(0,MIN(MAX(0,(I153-K153)*'إعدادات'!$B$9-'إعدادات'!$B$8),'إعدادات'!$C$17)-'إعدادات'!$B$17)*'إعدادات'!$D$17,MAX(0,MIN(MAX(0,(I153-K153)*'إعدادات'!$B$9-'إعدادات'!$B$8),'إعدادات'!$C$18)-'إعدادات'!$B$18)*'إعدادات'!$D$18)/'إعدادات'!$B$9)</f>
        <v>0</v>
      </c>
      <c r="M153" s="9">
        <f>IF(A153="","",IFERROR(VLOOKUP(A153,'مدخلات الشهر'!$A$2:$K$501,8,FALSE),0))</f>
        <v>0</v>
      </c>
      <c r="N153" s="9">
        <f>IF(A153="","",IFERROR(VLOOKUP(A153,'مدخلات الشهر'!$A$2:$K$501,9,FALSE),0))</f>
        <v>0</v>
      </c>
      <c r="O153" s="9">
        <f>IF(A153="","",IFERROR(VLOOKUP(A153,'مدخلات الشهر'!$A$2:$K$501,10,FALSE),0))</f>
        <v>0</v>
      </c>
      <c r="P153" s="9">
        <f>IF(A153="","",SUM(K153:L153,M153:O153))</f>
        <v>0</v>
      </c>
      <c r="Q153" s="9">
        <f>IF(A153="","",E153+F153+G153+H153-P153)</f>
        <v>0</v>
      </c>
      <c r="R153" s="9">
        <f>IF(A153="","",J153*'إعدادات'!$B$5)</f>
        <v>0</v>
      </c>
      <c r="S153" s="9">
        <f>IF(A153="","",Q153+R153)</f>
        <v>0</v>
      </c>
    </row>
    <row r="154" spans="1:19" ht="20" customHeight="1">
      <c r="A154" s="5">
        <f>IF('بيانات العاملين'!A154="","",'بيانات العاملين'!A154)</f>
        <v>0</v>
      </c>
      <c r="B154" s="5">
        <f>IF(A154="","",IFERROR(VLOOKUP(A154,'بيانات العاملين'!$A$2:$J$501,2,FALSE),""))</f>
        <v>0</v>
      </c>
      <c r="C154" s="5">
        <f>IF(A154="","",IFERROR(VLOOKUP(A154,'بيانات العاملين'!$A$2:$J$501,4,FALSE),""))</f>
        <v>0</v>
      </c>
      <c r="D154" s="9">
        <f>IF(A154="","",IFERROR(VLOOKUP(A154,'بيانات العاملين'!$A$2:$J$501,8,FALSE),0))</f>
        <v>0</v>
      </c>
      <c r="E154" s="9">
        <f>IF(A154="","",MAX(0,D154*IFERROR(VLOOKUP(A154,'مدخلات الشهر'!$A$2:$K$501,3,FALSE),0)/(IFERROR(VLOOKUP(A154,'مدخلات الشهر'!$A$2:$K$501,3,FALSE),0)+IFERROR(VLOOKUP(A154,'مدخلات الشهر'!$A$2:$K$501,4,FALSE),0),1)))</f>
        <v>0</v>
      </c>
      <c r="F154" s="9">
        <f>IF(A154="","",IFERROR(VLOOKUP(A154,'مدخلات الشهر'!$A$2:$K$501,5,FALSE),0))</f>
        <v>0</v>
      </c>
      <c r="G154" s="9">
        <f>IF(A154="","",IFERROR(VLOOKUP(A154,'مدخلات الشهر'!$A$2:$K$501,6,FALSE),0))</f>
        <v>0</v>
      </c>
      <c r="H154" s="9">
        <f>IF(A154="","",IFERROR(VLOOKUP(A154,'مدخلات الشهر'!$A$2:$K$501,7,FALSE),0))</f>
        <v>0</v>
      </c>
      <c r="I154" s="9">
        <f>IF(A154="","",E154+F154+G154)</f>
        <v>0</v>
      </c>
      <c r="J154" s="9">
        <f>IF(A154="","",IFERROR(VLOOKUP(A154,'بيانات العاملين'!$A$2:$J$501,9,FALSE),0))</f>
        <v>0</v>
      </c>
      <c r="K154" s="9">
        <f>IF(A154="","",J154*'إعدادات'!$B$4)</f>
        <v>0</v>
      </c>
      <c r="L154" s="9">
        <f>IF(A154="","",SUM(MAX(0,MIN(MAX(0,(I154-K154)*'إعدادات'!$B$9-'إعدادات'!$B$8),'إعدادات'!$C$13)-'إعدادات'!$B$13)*'إعدادات'!$D$13,MAX(0,MIN(MAX(0,(I154-K154)*'إعدادات'!$B$9-'إعدادات'!$B$8),'إعدادات'!$C$14)-'إعدادات'!$B$14)*'إعدادات'!$D$14,MAX(0,MIN(MAX(0,(I154-K154)*'إعدادات'!$B$9-'إعدادات'!$B$8),'إعدادات'!$C$15)-'إعدادات'!$B$15)*'إعدادات'!$D$15,MAX(0,MIN(MAX(0,(I154-K154)*'إعدادات'!$B$9-'إعدادات'!$B$8),'إعدادات'!$C$16)-'إعدادات'!$B$16)*'إعدادات'!$D$16,MAX(0,MIN(MAX(0,(I154-K154)*'إعدادات'!$B$9-'إعدادات'!$B$8),'إعدادات'!$C$17)-'إعدادات'!$B$17)*'إعدادات'!$D$17,MAX(0,MIN(MAX(0,(I154-K154)*'إعدادات'!$B$9-'إعدادات'!$B$8),'إعدادات'!$C$18)-'إعدادات'!$B$18)*'إعدادات'!$D$18)/'إعدادات'!$B$9)</f>
        <v>0</v>
      </c>
      <c r="M154" s="9">
        <f>IF(A154="","",IFERROR(VLOOKUP(A154,'مدخلات الشهر'!$A$2:$K$501,8,FALSE),0))</f>
        <v>0</v>
      </c>
      <c r="N154" s="9">
        <f>IF(A154="","",IFERROR(VLOOKUP(A154,'مدخلات الشهر'!$A$2:$K$501,9,FALSE),0))</f>
        <v>0</v>
      </c>
      <c r="O154" s="9">
        <f>IF(A154="","",IFERROR(VLOOKUP(A154,'مدخلات الشهر'!$A$2:$K$501,10,FALSE),0))</f>
        <v>0</v>
      </c>
      <c r="P154" s="9">
        <f>IF(A154="","",SUM(K154:L154,M154:O154))</f>
        <v>0</v>
      </c>
      <c r="Q154" s="9">
        <f>IF(A154="","",E154+F154+G154+H154-P154)</f>
        <v>0</v>
      </c>
      <c r="R154" s="9">
        <f>IF(A154="","",J154*'إعدادات'!$B$5)</f>
        <v>0</v>
      </c>
      <c r="S154" s="9">
        <f>IF(A154="","",Q154+R154)</f>
        <v>0</v>
      </c>
    </row>
    <row r="155" spans="1:19" ht="20" customHeight="1">
      <c r="A155" s="5">
        <f>IF('بيانات العاملين'!A155="","",'بيانات العاملين'!A155)</f>
        <v>0</v>
      </c>
      <c r="B155" s="5">
        <f>IF(A155="","",IFERROR(VLOOKUP(A155,'بيانات العاملين'!$A$2:$J$501,2,FALSE),""))</f>
        <v>0</v>
      </c>
      <c r="C155" s="5">
        <f>IF(A155="","",IFERROR(VLOOKUP(A155,'بيانات العاملين'!$A$2:$J$501,4,FALSE),""))</f>
        <v>0</v>
      </c>
      <c r="D155" s="9">
        <f>IF(A155="","",IFERROR(VLOOKUP(A155,'بيانات العاملين'!$A$2:$J$501,8,FALSE),0))</f>
        <v>0</v>
      </c>
      <c r="E155" s="9">
        <f>IF(A155="","",MAX(0,D155*IFERROR(VLOOKUP(A155,'مدخلات الشهر'!$A$2:$K$501,3,FALSE),0)/(IFERROR(VLOOKUP(A155,'مدخلات الشهر'!$A$2:$K$501,3,FALSE),0)+IFERROR(VLOOKUP(A155,'مدخلات الشهر'!$A$2:$K$501,4,FALSE),0),1)))</f>
        <v>0</v>
      </c>
      <c r="F155" s="9">
        <f>IF(A155="","",IFERROR(VLOOKUP(A155,'مدخلات الشهر'!$A$2:$K$501,5,FALSE),0))</f>
        <v>0</v>
      </c>
      <c r="G155" s="9">
        <f>IF(A155="","",IFERROR(VLOOKUP(A155,'مدخلات الشهر'!$A$2:$K$501,6,FALSE),0))</f>
        <v>0</v>
      </c>
      <c r="H155" s="9">
        <f>IF(A155="","",IFERROR(VLOOKUP(A155,'مدخلات الشهر'!$A$2:$K$501,7,FALSE),0))</f>
        <v>0</v>
      </c>
      <c r="I155" s="9">
        <f>IF(A155="","",E155+F155+G155)</f>
        <v>0</v>
      </c>
      <c r="J155" s="9">
        <f>IF(A155="","",IFERROR(VLOOKUP(A155,'بيانات العاملين'!$A$2:$J$501,9,FALSE),0))</f>
        <v>0</v>
      </c>
      <c r="K155" s="9">
        <f>IF(A155="","",J155*'إعدادات'!$B$4)</f>
        <v>0</v>
      </c>
      <c r="L155" s="9">
        <f>IF(A155="","",SUM(MAX(0,MIN(MAX(0,(I155-K155)*'إعدادات'!$B$9-'إعدادات'!$B$8),'إعدادات'!$C$13)-'إعدادات'!$B$13)*'إعدادات'!$D$13,MAX(0,MIN(MAX(0,(I155-K155)*'إعدادات'!$B$9-'إعدادات'!$B$8),'إعدادات'!$C$14)-'إعدادات'!$B$14)*'إعدادات'!$D$14,MAX(0,MIN(MAX(0,(I155-K155)*'إعدادات'!$B$9-'إعدادات'!$B$8),'إعدادات'!$C$15)-'إعدادات'!$B$15)*'إعدادات'!$D$15,MAX(0,MIN(MAX(0,(I155-K155)*'إعدادات'!$B$9-'إعدادات'!$B$8),'إعدادات'!$C$16)-'إعدادات'!$B$16)*'إعدادات'!$D$16,MAX(0,MIN(MAX(0,(I155-K155)*'إعدادات'!$B$9-'إعدادات'!$B$8),'إعدادات'!$C$17)-'إعدادات'!$B$17)*'إعدادات'!$D$17,MAX(0,MIN(MAX(0,(I155-K155)*'إعدادات'!$B$9-'إعدادات'!$B$8),'إعدادات'!$C$18)-'إعدادات'!$B$18)*'إعدادات'!$D$18)/'إعدادات'!$B$9)</f>
        <v>0</v>
      </c>
      <c r="M155" s="9">
        <f>IF(A155="","",IFERROR(VLOOKUP(A155,'مدخلات الشهر'!$A$2:$K$501,8,FALSE),0))</f>
        <v>0</v>
      </c>
      <c r="N155" s="9">
        <f>IF(A155="","",IFERROR(VLOOKUP(A155,'مدخلات الشهر'!$A$2:$K$501,9,FALSE),0))</f>
        <v>0</v>
      </c>
      <c r="O155" s="9">
        <f>IF(A155="","",IFERROR(VLOOKUP(A155,'مدخلات الشهر'!$A$2:$K$501,10,FALSE),0))</f>
        <v>0</v>
      </c>
      <c r="P155" s="9">
        <f>IF(A155="","",SUM(K155:L155,M155:O155))</f>
        <v>0</v>
      </c>
      <c r="Q155" s="9">
        <f>IF(A155="","",E155+F155+G155+H155-P155)</f>
        <v>0</v>
      </c>
      <c r="R155" s="9">
        <f>IF(A155="","",J155*'إعدادات'!$B$5)</f>
        <v>0</v>
      </c>
      <c r="S155" s="9">
        <f>IF(A155="","",Q155+R155)</f>
        <v>0</v>
      </c>
    </row>
    <row r="156" spans="1:19" ht="20" customHeight="1">
      <c r="A156" s="5">
        <f>IF('بيانات العاملين'!A156="","",'بيانات العاملين'!A156)</f>
        <v>0</v>
      </c>
      <c r="B156" s="5">
        <f>IF(A156="","",IFERROR(VLOOKUP(A156,'بيانات العاملين'!$A$2:$J$501,2,FALSE),""))</f>
        <v>0</v>
      </c>
      <c r="C156" s="5">
        <f>IF(A156="","",IFERROR(VLOOKUP(A156,'بيانات العاملين'!$A$2:$J$501,4,FALSE),""))</f>
        <v>0</v>
      </c>
      <c r="D156" s="9">
        <f>IF(A156="","",IFERROR(VLOOKUP(A156,'بيانات العاملين'!$A$2:$J$501,8,FALSE),0))</f>
        <v>0</v>
      </c>
      <c r="E156" s="9">
        <f>IF(A156="","",MAX(0,D156*IFERROR(VLOOKUP(A156,'مدخلات الشهر'!$A$2:$K$501,3,FALSE),0)/(IFERROR(VLOOKUP(A156,'مدخلات الشهر'!$A$2:$K$501,3,FALSE),0)+IFERROR(VLOOKUP(A156,'مدخلات الشهر'!$A$2:$K$501,4,FALSE),0),1)))</f>
        <v>0</v>
      </c>
      <c r="F156" s="9">
        <f>IF(A156="","",IFERROR(VLOOKUP(A156,'مدخلات الشهر'!$A$2:$K$501,5,FALSE),0))</f>
        <v>0</v>
      </c>
      <c r="G156" s="9">
        <f>IF(A156="","",IFERROR(VLOOKUP(A156,'مدخلات الشهر'!$A$2:$K$501,6,FALSE),0))</f>
        <v>0</v>
      </c>
      <c r="H156" s="9">
        <f>IF(A156="","",IFERROR(VLOOKUP(A156,'مدخلات الشهر'!$A$2:$K$501,7,FALSE),0))</f>
        <v>0</v>
      </c>
      <c r="I156" s="9">
        <f>IF(A156="","",E156+F156+G156)</f>
        <v>0</v>
      </c>
      <c r="J156" s="9">
        <f>IF(A156="","",IFERROR(VLOOKUP(A156,'بيانات العاملين'!$A$2:$J$501,9,FALSE),0))</f>
        <v>0</v>
      </c>
      <c r="K156" s="9">
        <f>IF(A156="","",J156*'إعدادات'!$B$4)</f>
        <v>0</v>
      </c>
      <c r="L156" s="9">
        <f>IF(A156="","",SUM(MAX(0,MIN(MAX(0,(I156-K156)*'إعدادات'!$B$9-'إعدادات'!$B$8),'إعدادات'!$C$13)-'إعدادات'!$B$13)*'إعدادات'!$D$13,MAX(0,MIN(MAX(0,(I156-K156)*'إعدادات'!$B$9-'إعدادات'!$B$8),'إعدادات'!$C$14)-'إعدادات'!$B$14)*'إعدادات'!$D$14,MAX(0,MIN(MAX(0,(I156-K156)*'إعدادات'!$B$9-'إعدادات'!$B$8),'إعدادات'!$C$15)-'إعدادات'!$B$15)*'إعدادات'!$D$15,MAX(0,MIN(MAX(0,(I156-K156)*'إعدادات'!$B$9-'إعدادات'!$B$8),'إعدادات'!$C$16)-'إعدادات'!$B$16)*'إعدادات'!$D$16,MAX(0,MIN(MAX(0,(I156-K156)*'إعدادات'!$B$9-'إعدادات'!$B$8),'إعدادات'!$C$17)-'إعدادات'!$B$17)*'إعدادات'!$D$17,MAX(0,MIN(MAX(0,(I156-K156)*'إعدادات'!$B$9-'إعدادات'!$B$8),'إعدادات'!$C$18)-'إعدادات'!$B$18)*'إعدادات'!$D$18)/'إعدادات'!$B$9)</f>
        <v>0</v>
      </c>
      <c r="M156" s="9">
        <f>IF(A156="","",IFERROR(VLOOKUP(A156,'مدخلات الشهر'!$A$2:$K$501,8,FALSE),0))</f>
        <v>0</v>
      </c>
      <c r="N156" s="9">
        <f>IF(A156="","",IFERROR(VLOOKUP(A156,'مدخلات الشهر'!$A$2:$K$501,9,FALSE),0))</f>
        <v>0</v>
      </c>
      <c r="O156" s="9">
        <f>IF(A156="","",IFERROR(VLOOKUP(A156,'مدخلات الشهر'!$A$2:$K$501,10,FALSE),0))</f>
        <v>0</v>
      </c>
      <c r="P156" s="9">
        <f>IF(A156="","",SUM(K156:L156,M156:O156))</f>
        <v>0</v>
      </c>
      <c r="Q156" s="9">
        <f>IF(A156="","",E156+F156+G156+H156-P156)</f>
        <v>0</v>
      </c>
      <c r="R156" s="9">
        <f>IF(A156="","",J156*'إعدادات'!$B$5)</f>
        <v>0</v>
      </c>
      <c r="S156" s="9">
        <f>IF(A156="","",Q156+R156)</f>
        <v>0</v>
      </c>
    </row>
    <row r="157" spans="1:19" ht="20" customHeight="1">
      <c r="A157" s="5">
        <f>IF('بيانات العاملين'!A157="","",'بيانات العاملين'!A157)</f>
        <v>0</v>
      </c>
      <c r="B157" s="5">
        <f>IF(A157="","",IFERROR(VLOOKUP(A157,'بيانات العاملين'!$A$2:$J$501,2,FALSE),""))</f>
        <v>0</v>
      </c>
      <c r="C157" s="5">
        <f>IF(A157="","",IFERROR(VLOOKUP(A157,'بيانات العاملين'!$A$2:$J$501,4,FALSE),""))</f>
        <v>0</v>
      </c>
      <c r="D157" s="9">
        <f>IF(A157="","",IFERROR(VLOOKUP(A157,'بيانات العاملين'!$A$2:$J$501,8,FALSE),0))</f>
        <v>0</v>
      </c>
      <c r="E157" s="9">
        <f>IF(A157="","",MAX(0,D157*IFERROR(VLOOKUP(A157,'مدخلات الشهر'!$A$2:$K$501,3,FALSE),0)/(IFERROR(VLOOKUP(A157,'مدخلات الشهر'!$A$2:$K$501,3,FALSE),0)+IFERROR(VLOOKUP(A157,'مدخلات الشهر'!$A$2:$K$501,4,FALSE),0),1)))</f>
        <v>0</v>
      </c>
      <c r="F157" s="9">
        <f>IF(A157="","",IFERROR(VLOOKUP(A157,'مدخلات الشهر'!$A$2:$K$501,5,FALSE),0))</f>
        <v>0</v>
      </c>
      <c r="G157" s="9">
        <f>IF(A157="","",IFERROR(VLOOKUP(A157,'مدخلات الشهر'!$A$2:$K$501,6,FALSE),0))</f>
        <v>0</v>
      </c>
      <c r="H157" s="9">
        <f>IF(A157="","",IFERROR(VLOOKUP(A157,'مدخلات الشهر'!$A$2:$K$501,7,FALSE),0))</f>
        <v>0</v>
      </c>
      <c r="I157" s="9">
        <f>IF(A157="","",E157+F157+G157)</f>
        <v>0</v>
      </c>
      <c r="J157" s="9">
        <f>IF(A157="","",IFERROR(VLOOKUP(A157,'بيانات العاملين'!$A$2:$J$501,9,FALSE),0))</f>
        <v>0</v>
      </c>
      <c r="K157" s="9">
        <f>IF(A157="","",J157*'إعدادات'!$B$4)</f>
        <v>0</v>
      </c>
      <c r="L157" s="9">
        <f>IF(A157="","",SUM(MAX(0,MIN(MAX(0,(I157-K157)*'إعدادات'!$B$9-'إعدادات'!$B$8),'إعدادات'!$C$13)-'إعدادات'!$B$13)*'إعدادات'!$D$13,MAX(0,MIN(MAX(0,(I157-K157)*'إعدادات'!$B$9-'إعدادات'!$B$8),'إعدادات'!$C$14)-'إعدادات'!$B$14)*'إعدادات'!$D$14,MAX(0,MIN(MAX(0,(I157-K157)*'إعدادات'!$B$9-'إعدادات'!$B$8),'إعدادات'!$C$15)-'إعدادات'!$B$15)*'إعدادات'!$D$15,MAX(0,MIN(MAX(0,(I157-K157)*'إعدادات'!$B$9-'إعدادات'!$B$8),'إعدادات'!$C$16)-'إعدادات'!$B$16)*'إعدادات'!$D$16,MAX(0,MIN(MAX(0,(I157-K157)*'إعدادات'!$B$9-'إعدادات'!$B$8),'إعدادات'!$C$17)-'إعدادات'!$B$17)*'إعدادات'!$D$17,MAX(0,MIN(MAX(0,(I157-K157)*'إعدادات'!$B$9-'إعدادات'!$B$8),'إعدادات'!$C$18)-'إعدادات'!$B$18)*'إعدادات'!$D$18)/'إعدادات'!$B$9)</f>
        <v>0</v>
      </c>
      <c r="M157" s="9">
        <f>IF(A157="","",IFERROR(VLOOKUP(A157,'مدخلات الشهر'!$A$2:$K$501,8,FALSE),0))</f>
        <v>0</v>
      </c>
      <c r="N157" s="9">
        <f>IF(A157="","",IFERROR(VLOOKUP(A157,'مدخلات الشهر'!$A$2:$K$501,9,FALSE),0))</f>
        <v>0</v>
      </c>
      <c r="O157" s="9">
        <f>IF(A157="","",IFERROR(VLOOKUP(A157,'مدخلات الشهر'!$A$2:$K$501,10,FALSE),0))</f>
        <v>0</v>
      </c>
      <c r="P157" s="9">
        <f>IF(A157="","",SUM(K157:L157,M157:O157))</f>
        <v>0</v>
      </c>
      <c r="Q157" s="9">
        <f>IF(A157="","",E157+F157+G157+H157-P157)</f>
        <v>0</v>
      </c>
      <c r="R157" s="9">
        <f>IF(A157="","",J157*'إعدادات'!$B$5)</f>
        <v>0</v>
      </c>
      <c r="S157" s="9">
        <f>IF(A157="","",Q157+R157)</f>
        <v>0</v>
      </c>
    </row>
    <row r="158" spans="1:19" ht="20" customHeight="1">
      <c r="A158" s="5">
        <f>IF('بيانات العاملين'!A158="","",'بيانات العاملين'!A158)</f>
        <v>0</v>
      </c>
      <c r="B158" s="5">
        <f>IF(A158="","",IFERROR(VLOOKUP(A158,'بيانات العاملين'!$A$2:$J$501,2,FALSE),""))</f>
        <v>0</v>
      </c>
      <c r="C158" s="5">
        <f>IF(A158="","",IFERROR(VLOOKUP(A158,'بيانات العاملين'!$A$2:$J$501,4,FALSE),""))</f>
        <v>0</v>
      </c>
      <c r="D158" s="9">
        <f>IF(A158="","",IFERROR(VLOOKUP(A158,'بيانات العاملين'!$A$2:$J$501,8,FALSE),0))</f>
        <v>0</v>
      </c>
      <c r="E158" s="9">
        <f>IF(A158="","",MAX(0,D158*IFERROR(VLOOKUP(A158,'مدخلات الشهر'!$A$2:$K$501,3,FALSE),0)/(IFERROR(VLOOKUP(A158,'مدخلات الشهر'!$A$2:$K$501,3,FALSE),0)+IFERROR(VLOOKUP(A158,'مدخلات الشهر'!$A$2:$K$501,4,FALSE),0),1)))</f>
        <v>0</v>
      </c>
      <c r="F158" s="9">
        <f>IF(A158="","",IFERROR(VLOOKUP(A158,'مدخلات الشهر'!$A$2:$K$501,5,FALSE),0))</f>
        <v>0</v>
      </c>
      <c r="G158" s="9">
        <f>IF(A158="","",IFERROR(VLOOKUP(A158,'مدخلات الشهر'!$A$2:$K$501,6,FALSE),0))</f>
        <v>0</v>
      </c>
      <c r="H158" s="9">
        <f>IF(A158="","",IFERROR(VLOOKUP(A158,'مدخلات الشهر'!$A$2:$K$501,7,FALSE),0))</f>
        <v>0</v>
      </c>
      <c r="I158" s="9">
        <f>IF(A158="","",E158+F158+G158)</f>
        <v>0</v>
      </c>
      <c r="J158" s="9">
        <f>IF(A158="","",IFERROR(VLOOKUP(A158,'بيانات العاملين'!$A$2:$J$501,9,FALSE),0))</f>
        <v>0</v>
      </c>
      <c r="K158" s="9">
        <f>IF(A158="","",J158*'إعدادات'!$B$4)</f>
        <v>0</v>
      </c>
      <c r="L158" s="9">
        <f>IF(A158="","",SUM(MAX(0,MIN(MAX(0,(I158-K158)*'إعدادات'!$B$9-'إعدادات'!$B$8),'إعدادات'!$C$13)-'إعدادات'!$B$13)*'إعدادات'!$D$13,MAX(0,MIN(MAX(0,(I158-K158)*'إعدادات'!$B$9-'إعدادات'!$B$8),'إعدادات'!$C$14)-'إعدادات'!$B$14)*'إعدادات'!$D$14,MAX(0,MIN(MAX(0,(I158-K158)*'إعدادات'!$B$9-'إعدادات'!$B$8),'إعدادات'!$C$15)-'إعدادات'!$B$15)*'إعدادات'!$D$15,MAX(0,MIN(MAX(0,(I158-K158)*'إعدادات'!$B$9-'إعدادات'!$B$8),'إعدادات'!$C$16)-'إعدادات'!$B$16)*'إعدادات'!$D$16,MAX(0,MIN(MAX(0,(I158-K158)*'إعدادات'!$B$9-'إعدادات'!$B$8),'إعدادات'!$C$17)-'إعدادات'!$B$17)*'إعدادات'!$D$17,MAX(0,MIN(MAX(0,(I158-K158)*'إعدادات'!$B$9-'إعدادات'!$B$8),'إعدادات'!$C$18)-'إعدادات'!$B$18)*'إعدادات'!$D$18)/'إعدادات'!$B$9)</f>
        <v>0</v>
      </c>
      <c r="M158" s="9">
        <f>IF(A158="","",IFERROR(VLOOKUP(A158,'مدخلات الشهر'!$A$2:$K$501,8,FALSE),0))</f>
        <v>0</v>
      </c>
      <c r="N158" s="9">
        <f>IF(A158="","",IFERROR(VLOOKUP(A158,'مدخلات الشهر'!$A$2:$K$501,9,FALSE),0))</f>
        <v>0</v>
      </c>
      <c r="O158" s="9">
        <f>IF(A158="","",IFERROR(VLOOKUP(A158,'مدخلات الشهر'!$A$2:$K$501,10,FALSE),0))</f>
        <v>0</v>
      </c>
      <c r="P158" s="9">
        <f>IF(A158="","",SUM(K158:L158,M158:O158))</f>
        <v>0</v>
      </c>
      <c r="Q158" s="9">
        <f>IF(A158="","",E158+F158+G158+H158-P158)</f>
        <v>0</v>
      </c>
      <c r="R158" s="9">
        <f>IF(A158="","",J158*'إعدادات'!$B$5)</f>
        <v>0</v>
      </c>
      <c r="S158" s="9">
        <f>IF(A158="","",Q158+R158)</f>
        <v>0</v>
      </c>
    </row>
    <row r="159" spans="1:19" ht="20" customHeight="1">
      <c r="A159" s="5">
        <f>IF('بيانات العاملين'!A159="","",'بيانات العاملين'!A159)</f>
        <v>0</v>
      </c>
      <c r="B159" s="5">
        <f>IF(A159="","",IFERROR(VLOOKUP(A159,'بيانات العاملين'!$A$2:$J$501,2,FALSE),""))</f>
        <v>0</v>
      </c>
      <c r="C159" s="5">
        <f>IF(A159="","",IFERROR(VLOOKUP(A159,'بيانات العاملين'!$A$2:$J$501,4,FALSE),""))</f>
        <v>0</v>
      </c>
      <c r="D159" s="9">
        <f>IF(A159="","",IFERROR(VLOOKUP(A159,'بيانات العاملين'!$A$2:$J$501,8,FALSE),0))</f>
        <v>0</v>
      </c>
      <c r="E159" s="9">
        <f>IF(A159="","",MAX(0,D159*IFERROR(VLOOKUP(A159,'مدخلات الشهر'!$A$2:$K$501,3,FALSE),0)/(IFERROR(VLOOKUP(A159,'مدخلات الشهر'!$A$2:$K$501,3,FALSE),0)+IFERROR(VLOOKUP(A159,'مدخلات الشهر'!$A$2:$K$501,4,FALSE),0),1)))</f>
        <v>0</v>
      </c>
      <c r="F159" s="9">
        <f>IF(A159="","",IFERROR(VLOOKUP(A159,'مدخلات الشهر'!$A$2:$K$501,5,FALSE),0))</f>
        <v>0</v>
      </c>
      <c r="G159" s="9">
        <f>IF(A159="","",IFERROR(VLOOKUP(A159,'مدخلات الشهر'!$A$2:$K$501,6,FALSE),0))</f>
        <v>0</v>
      </c>
      <c r="H159" s="9">
        <f>IF(A159="","",IFERROR(VLOOKUP(A159,'مدخلات الشهر'!$A$2:$K$501,7,FALSE),0))</f>
        <v>0</v>
      </c>
      <c r="I159" s="9">
        <f>IF(A159="","",E159+F159+G159)</f>
        <v>0</v>
      </c>
      <c r="J159" s="9">
        <f>IF(A159="","",IFERROR(VLOOKUP(A159,'بيانات العاملين'!$A$2:$J$501,9,FALSE),0))</f>
        <v>0</v>
      </c>
      <c r="K159" s="9">
        <f>IF(A159="","",J159*'إعدادات'!$B$4)</f>
        <v>0</v>
      </c>
      <c r="L159" s="9">
        <f>IF(A159="","",SUM(MAX(0,MIN(MAX(0,(I159-K159)*'إعدادات'!$B$9-'إعدادات'!$B$8),'إعدادات'!$C$13)-'إعدادات'!$B$13)*'إعدادات'!$D$13,MAX(0,MIN(MAX(0,(I159-K159)*'إعدادات'!$B$9-'إعدادات'!$B$8),'إعدادات'!$C$14)-'إعدادات'!$B$14)*'إعدادات'!$D$14,MAX(0,MIN(MAX(0,(I159-K159)*'إعدادات'!$B$9-'إعدادات'!$B$8),'إعدادات'!$C$15)-'إعدادات'!$B$15)*'إعدادات'!$D$15,MAX(0,MIN(MAX(0,(I159-K159)*'إعدادات'!$B$9-'إعدادات'!$B$8),'إعدادات'!$C$16)-'إعدادات'!$B$16)*'إعدادات'!$D$16,MAX(0,MIN(MAX(0,(I159-K159)*'إعدادات'!$B$9-'إعدادات'!$B$8),'إعدادات'!$C$17)-'إعدادات'!$B$17)*'إعدادات'!$D$17,MAX(0,MIN(MAX(0,(I159-K159)*'إعدادات'!$B$9-'إعدادات'!$B$8),'إعدادات'!$C$18)-'إعدادات'!$B$18)*'إعدادات'!$D$18)/'إعدادات'!$B$9)</f>
        <v>0</v>
      </c>
      <c r="M159" s="9">
        <f>IF(A159="","",IFERROR(VLOOKUP(A159,'مدخلات الشهر'!$A$2:$K$501,8,FALSE),0))</f>
        <v>0</v>
      </c>
      <c r="N159" s="9">
        <f>IF(A159="","",IFERROR(VLOOKUP(A159,'مدخلات الشهر'!$A$2:$K$501,9,FALSE),0))</f>
        <v>0</v>
      </c>
      <c r="O159" s="9">
        <f>IF(A159="","",IFERROR(VLOOKUP(A159,'مدخلات الشهر'!$A$2:$K$501,10,FALSE),0))</f>
        <v>0</v>
      </c>
      <c r="P159" s="9">
        <f>IF(A159="","",SUM(K159:L159,M159:O159))</f>
        <v>0</v>
      </c>
      <c r="Q159" s="9">
        <f>IF(A159="","",E159+F159+G159+H159-P159)</f>
        <v>0</v>
      </c>
      <c r="R159" s="9">
        <f>IF(A159="","",J159*'إعدادات'!$B$5)</f>
        <v>0</v>
      </c>
      <c r="S159" s="9">
        <f>IF(A159="","",Q159+R159)</f>
        <v>0</v>
      </c>
    </row>
    <row r="160" spans="1:19" ht="20" customHeight="1">
      <c r="A160" s="5">
        <f>IF('بيانات العاملين'!A160="","",'بيانات العاملين'!A160)</f>
        <v>0</v>
      </c>
      <c r="B160" s="5">
        <f>IF(A160="","",IFERROR(VLOOKUP(A160,'بيانات العاملين'!$A$2:$J$501,2,FALSE),""))</f>
        <v>0</v>
      </c>
      <c r="C160" s="5">
        <f>IF(A160="","",IFERROR(VLOOKUP(A160,'بيانات العاملين'!$A$2:$J$501,4,FALSE),""))</f>
        <v>0</v>
      </c>
      <c r="D160" s="9">
        <f>IF(A160="","",IFERROR(VLOOKUP(A160,'بيانات العاملين'!$A$2:$J$501,8,FALSE),0))</f>
        <v>0</v>
      </c>
      <c r="E160" s="9">
        <f>IF(A160="","",MAX(0,D160*IFERROR(VLOOKUP(A160,'مدخلات الشهر'!$A$2:$K$501,3,FALSE),0)/(IFERROR(VLOOKUP(A160,'مدخلات الشهر'!$A$2:$K$501,3,FALSE),0)+IFERROR(VLOOKUP(A160,'مدخلات الشهر'!$A$2:$K$501,4,FALSE),0),1)))</f>
        <v>0</v>
      </c>
      <c r="F160" s="9">
        <f>IF(A160="","",IFERROR(VLOOKUP(A160,'مدخلات الشهر'!$A$2:$K$501,5,FALSE),0))</f>
        <v>0</v>
      </c>
      <c r="G160" s="9">
        <f>IF(A160="","",IFERROR(VLOOKUP(A160,'مدخلات الشهر'!$A$2:$K$501,6,FALSE),0))</f>
        <v>0</v>
      </c>
      <c r="H160" s="9">
        <f>IF(A160="","",IFERROR(VLOOKUP(A160,'مدخلات الشهر'!$A$2:$K$501,7,FALSE),0))</f>
        <v>0</v>
      </c>
      <c r="I160" s="9">
        <f>IF(A160="","",E160+F160+G160)</f>
        <v>0</v>
      </c>
      <c r="J160" s="9">
        <f>IF(A160="","",IFERROR(VLOOKUP(A160,'بيانات العاملين'!$A$2:$J$501,9,FALSE),0))</f>
        <v>0</v>
      </c>
      <c r="K160" s="9">
        <f>IF(A160="","",J160*'إعدادات'!$B$4)</f>
        <v>0</v>
      </c>
      <c r="L160" s="9">
        <f>IF(A160="","",SUM(MAX(0,MIN(MAX(0,(I160-K160)*'إعدادات'!$B$9-'إعدادات'!$B$8),'إعدادات'!$C$13)-'إعدادات'!$B$13)*'إعدادات'!$D$13,MAX(0,MIN(MAX(0,(I160-K160)*'إعدادات'!$B$9-'إعدادات'!$B$8),'إعدادات'!$C$14)-'إعدادات'!$B$14)*'إعدادات'!$D$14,MAX(0,MIN(MAX(0,(I160-K160)*'إعدادات'!$B$9-'إعدادات'!$B$8),'إعدادات'!$C$15)-'إعدادات'!$B$15)*'إعدادات'!$D$15,MAX(0,MIN(MAX(0,(I160-K160)*'إعدادات'!$B$9-'إعدادات'!$B$8),'إعدادات'!$C$16)-'إعدادات'!$B$16)*'إعدادات'!$D$16,MAX(0,MIN(MAX(0,(I160-K160)*'إعدادات'!$B$9-'إعدادات'!$B$8),'إعدادات'!$C$17)-'إعدادات'!$B$17)*'إعدادات'!$D$17,MAX(0,MIN(MAX(0,(I160-K160)*'إعدادات'!$B$9-'إعدادات'!$B$8),'إعدادات'!$C$18)-'إعدادات'!$B$18)*'إعدادات'!$D$18)/'إعدادات'!$B$9)</f>
        <v>0</v>
      </c>
      <c r="M160" s="9">
        <f>IF(A160="","",IFERROR(VLOOKUP(A160,'مدخلات الشهر'!$A$2:$K$501,8,FALSE),0))</f>
        <v>0</v>
      </c>
      <c r="N160" s="9">
        <f>IF(A160="","",IFERROR(VLOOKUP(A160,'مدخلات الشهر'!$A$2:$K$501,9,FALSE),0))</f>
        <v>0</v>
      </c>
      <c r="O160" s="9">
        <f>IF(A160="","",IFERROR(VLOOKUP(A160,'مدخلات الشهر'!$A$2:$K$501,10,FALSE),0))</f>
        <v>0</v>
      </c>
      <c r="P160" s="9">
        <f>IF(A160="","",SUM(K160:L160,M160:O160))</f>
        <v>0</v>
      </c>
      <c r="Q160" s="9">
        <f>IF(A160="","",E160+F160+G160+H160-P160)</f>
        <v>0</v>
      </c>
      <c r="R160" s="9">
        <f>IF(A160="","",J160*'إعدادات'!$B$5)</f>
        <v>0</v>
      </c>
      <c r="S160" s="9">
        <f>IF(A160="","",Q160+R160)</f>
        <v>0</v>
      </c>
    </row>
    <row r="161" spans="1:19" ht="20" customHeight="1">
      <c r="A161" s="5">
        <f>IF('بيانات العاملين'!A161="","",'بيانات العاملين'!A161)</f>
        <v>0</v>
      </c>
      <c r="B161" s="5">
        <f>IF(A161="","",IFERROR(VLOOKUP(A161,'بيانات العاملين'!$A$2:$J$501,2,FALSE),""))</f>
        <v>0</v>
      </c>
      <c r="C161" s="5">
        <f>IF(A161="","",IFERROR(VLOOKUP(A161,'بيانات العاملين'!$A$2:$J$501,4,FALSE),""))</f>
        <v>0</v>
      </c>
      <c r="D161" s="9">
        <f>IF(A161="","",IFERROR(VLOOKUP(A161,'بيانات العاملين'!$A$2:$J$501,8,FALSE),0))</f>
        <v>0</v>
      </c>
      <c r="E161" s="9">
        <f>IF(A161="","",MAX(0,D161*IFERROR(VLOOKUP(A161,'مدخلات الشهر'!$A$2:$K$501,3,FALSE),0)/(IFERROR(VLOOKUP(A161,'مدخلات الشهر'!$A$2:$K$501,3,FALSE),0)+IFERROR(VLOOKUP(A161,'مدخلات الشهر'!$A$2:$K$501,4,FALSE),0),1)))</f>
        <v>0</v>
      </c>
      <c r="F161" s="9">
        <f>IF(A161="","",IFERROR(VLOOKUP(A161,'مدخلات الشهر'!$A$2:$K$501,5,FALSE),0))</f>
        <v>0</v>
      </c>
      <c r="G161" s="9">
        <f>IF(A161="","",IFERROR(VLOOKUP(A161,'مدخلات الشهر'!$A$2:$K$501,6,FALSE),0))</f>
        <v>0</v>
      </c>
      <c r="H161" s="9">
        <f>IF(A161="","",IFERROR(VLOOKUP(A161,'مدخلات الشهر'!$A$2:$K$501,7,FALSE),0))</f>
        <v>0</v>
      </c>
      <c r="I161" s="9">
        <f>IF(A161="","",E161+F161+G161)</f>
        <v>0</v>
      </c>
      <c r="J161" s="9">
        <f>IF(A161="","",IFERROR(VLOOKUP(A161,'بيانات العاملين'!$A$2:$J$501,9,FALSE),0))</f>
        <v>0</v>
      </c>
      <c r="K161" s="9">
        <f>IF(A161="","",J161*'إعدادات'!$B$4)</f>
        <v>0</v>
      </c>
      <c r="L161" s="9">
        <f>IF(A161="","",SUM(MAX(0,MIN(MAX(0,(I161-K161)*'إعدادات'!$B$9-'إعدادات'!$B$8),'إعدادات'!$C$13)-'إعدادات'!$B$13)*'إعدادات'!$D$13,MAX(0,MIN(MAX(0,(I161-K161)*'إعدادات'!$B$9-'إعدادات'!$B$8),'إعدادات'!$C$14)-'إعدادات'!$B$14)*'إعدادات'!$D$14,MAX(0,MIN(MAX(0,(I161-K161)*'إعدادات'!$B$9-'إعدادات'!$B$8),'إعدادات'!$C$15)-'إعدادات'!$B$15)*'إعدادات'!$D$15,MAX(0,MIN(MAX(0,(I161-K161)*'إعدادات'!$B$9-'إعدادات'!$B$8),'إعدادات'!$C$16)-'إعدادات'!$B$16)*'إعدادات'!$D$16,MAX(0,MIN(MAX(0,(I161-K161)*'إعدادات'!$B$9-'إعدادات'!$B$8),'إعدادات'!$C$17)-'إعدادات'!$B$17)*'إعدادات'!$D$17,MAX(0,MIN(MAX(0,(I161-K161)*'إعدادات'!$B$9-'إعدادات'!$B$8),'إعدادات'!$C$18)-'إعدادات'!$B$18)*'إعدادات'!$D$18)/'إعدادات'!$B$9)</f>
        <v>0</v>
      </c>
      <c r="M161" s="9">
        <f>IF(A161="","",IFERROR(VLOOKUP(A161,'مدخلات الشهر'!$A$2:$K$501,8,FALSE),0))</f>
        <v>0</v>
      </c>
      <c r="N161" s="9">
        <f>IF(A161="","",IFERROR(VLOOKUP(A161,'مدخلات الشهر'!$A$2:$K$501,9,FALSE),0))</f>
        <v>0</v>
      </c>
      <c r="O161" s="9">
        <f>IF(A161="","",IFERROR(VLOOKUP(A161,'مدخلات الشهر'!$A$2:$K$501,10,FALSE),0))</f>
        <v>0</v>
      </c>
      <c r="P161" s="9">
        <f>IF(A161="","",SUM(K161:L161,M161:O161))</f>
        <v>0</v>
      </c>
      <c r="Q161" s="9">
        <f>IF(A161="","",E161+F161+G161+H161-P161)</f>
        <v>0</v>
      </c>
      <c r="R161" s="9">
        <f>IF(A161="","",J161*'إعدادات'!$B$5)</f>
        <v>0</v>
      </c>
      <c r="S161" s="9">
        <f>IF(A161="","",Q161+R161)</f>
        <v>0</v>
      </c>
    </row>
    <row r="162" spans="1:19" ht="20" customHeight="1">
      <c r="A162" s="5">
        <f>IF('بيانات العاملين'!A162="","",'بيانات العاملين'!A162)</f>
        <v>0</v>
      </c>
      <c r="B162" s="5">
        <f>IF(A162="","",IFERROR(VLOOKUP(A162,'بيانات العاملين'!$A$2:$J$501,2,FALSE),""))</f>
        <v>0</v>
      </c>
      <c r="C162" s="5">
        <f>IF(A162="","",IFERROR(VLOOKUP(A162,'بيانات العاملين'!$A$2:$J$501,4,FALSE),""))</f>
        <v>0</v>
      </c>
      <c r="D162" s="9">
        <f>IF(A162="","",IFERROR(VLOOKUP(A162,'بيانات العاملين'!$A$2:$J$501,8,FALSE),0))</f>
        <v>0</v>
      </c>
      <c r="E162" s="9">
        <f>IF(A162="","",MAX(0,D162*IFERROR(VLOOKUP(A162,'مدخلات الشهر'!$A$2:$K$501,3,FALSE),0)/(IFERROR(VLOOKUP(A162,'مدخلات الشهر'!$A$2:$K$501,3,FALSE),0)+IFERROR(VLOOKUP(A162,'مدخلات الشهر'!$A$2:$K$501,4,FALSE),0),1)))</f>
        <v>0</v>
      </c>
      <c r="F162" s="9">
        <f>IF(A162="","",IFERROR(VLOOKUP(A162,'مدخلات الشهر'!$A$2:$K$501,5,FALSE),0))</f>
        <v>0</v>
      </c>
      <c r="G162" s="9">
        <f>IF(A162="","",IFERROR(VLOOKUP(A162,'مدخلات الشهر'!$A$2:$K$501,6,FALSE),0))</f>
        <v>0</v>
      </c>
      <c r="H162" s="9">
        <f>IF(A162="","",IFERROR(VLOOKUP(A162,'مدخلات الشهر'!$A$2:$K$501,7,FALSE),0))</f>
        <v>0</v>
      </c>
      <c r="I162" s="9">
        <f>IF(A162="","",E162+F162+G162)</f>
        <v>0</v>
      </c>
      <c r="J162" s="9">
        <f>IF(A162="","",IFERROR(VLOOKUP(A162,'بيانات العاملين'!$A$2:$J$501,9,FALSE),0))</f>
        <v>0</v>
      </c>
      <c r="K162" s="9">
        <f>IF(A162="","",J162*'إعدادات'!$B$4)</f>
        <v>0</v>
      </c>
      <c r="L162" s="9">
        <f>IF(A162="","",SUM(MAX(0,MIN(MAX(0,(I162-K162)*'إعدادات'!$B$9-'إعدادات'!$B$8),'إعدادات'!$C$13)-'إعدادات'!$B$13)*'إعدادات'!$D$13,MAX(0,MIN(MAX(0,(I162-K162)*'إعدادات'!$B$9-'إعدادات'!$B$8),'إعدادات'!$C$14)-'إعدادات'!$B$14)*'إعدادات'!$D$14,MAX(0,MIN(MAX(0,(I162-K162)*'إعدادات'!$B$9-'إعدادات'!$B$8),'إعدادات'!$C$15)-'إعدادات'!$B$15)*'إعدادات'!$D$15,MAX(0,MIN(MAX(0,(I162-K162)*'إعدادات'!$B$9-'إعدادات'!$B$8),'إعدادات'!$C$16)-'إعدادات'!$B$16)*'إعدادات'!$D$16,MAX(0,MIN(MAX(0,(I162-K162)*'إعدادات'!$B$9-'إعدادات'!$B$8),'إعدادات'!$C$17)-'إعدادات'!$B$17)*'إعدادات'!$D$17,MAX(0,MIN(MAX(0,(I162-K162)*'إعدادات'!$B$9-'إعدادات'!$B$8),'إعدادات'!$C$18)-'إعدادات'!$B$18)*'إعدادات'!$D$18)/'إعدادات'!$B$9)</f>
        <v>0</v>
      </c>
      <c r="M162" s="9">
        <f>IF(A162="","",IFERROR(VLOOKUP(A162,'مدخلات الشهر'!$A$2:$K$501,8,FALSE),0))</f>
        <v>0</v>
      </c>
      <c r="N162" s="9">
        <f>IF(A162="","",IFERROR(VLOOKUP(A162,'مدخلات الشهر'!$A$2:$K$501,9,FALSE),0))</f>
        <v>0</v>
      </c>
      <c r="O162" s="9">
        <f>IF(A162="","",IFERROR(VLOOKUP(A162,'مدخلات الشهر'!$A$2:$K$501,10,FALSE),0))</f>
        <v>0</v>
      </c>
      <c r="P162" s="9">
        <f>IF(A162="","",SUM(K162:L162,M162:O162))</f>
        <v>0</v>
      </c>
      <c r="Q162" s="9">
        <f>IF(A162="","",E162+F162+G162+H162-P162)</f>
        <v>0</v>
      </c>
      <c r="R162" s="9">
        <f>IF(A162="","",J162*'إعدادات'!$B$5)</f>
        <v>0</v>
      </c>
      <c r="S162" s="9">
        <f>IF(A162="","",Q162+R162)</f>
        <v>0</v>
      </c>
    </row>
    <row r="163" spans="1:19" ht="20" customHeight="1">
      <c r="A163" s="5">
        <f>IF('بيانات العاملين'!A163="","",'بيانات العاملين'!A163)</f>
        <v>0</v>
      </c>
      <c r="B163" s="5">
        <f>IF(A163="","",IFERROR(VLOOKUP(A163,'بيانات العاملين'!$A$2:$J$501,2,FALSE),""))</f>
        <v>0</v>
      </c>
      <c r="C163" s="5">
        <f>IF(A163="","",IFERROR(VLOOKUP(A163,'بيانات العاملين'!$A$2:$J$501,4,FALSE),""))</f>
        <v>0</v>
      </c>
      <c r="D163" s="9">
        <f>IF(A163="","",IFERROR(VLOOKUP(A163,'بيانات العاملين'!$A$2:$J$501,8,FALSE),0))</f>
        <v>0</v>
      </c>
      <c r="E163" s="9">
        <f>IF(A163="","",MAX(0,D163*IFERROR(VLOOKUP(A163,'مدخلات الشهر'!$A$2:$K$501,3,FALSE),0)/(IFERROR(VLOOKUP(A163,'مدخلات الشهر'!$A$2:$K$501,3,FALSE),0)+IFERROR(VLOOKUP(A163,'مدخلات الشهر'!$A$2:$K$501,4,FALSE),0),1)))</f>
        <v>0</v>
      </c>
      <c r="F163" s="9">
        <f>IF(A163="","",IFERROR(VLOOKUP(A163,'مدخلات الشهر'!$A$2:$K$501,5,FALSE),0))</f>
        <v>0</v>
      </c>
      <c r="G163" s="9">
        <f>IF(A163="","",IFERROR(VLOOKUP(A163,'مدخلات الشهر'!$A$2:$K$501,6,FALSE),0))</f>
        <v>0</v>
      </c>
      <c r="H163" s="9">
        <f>IF(A163="","",IFERROR(VLOOKUP(A163,'مدخلات الشهر'!$A$2:$K$501,7,FALSE),0))</f>
        <v>0</v>
      </c>
      <c r="I163" s="9">
        <f>IF(A163="","",E163+F163+G163)</f>
        <v>0</v>
      </c>
      <c r="J163" s="9">
        <f>IF(A163="","",IFERROR(VLOOKUP(A163,'بيانات العاملين'!$A$2:$J$501,9,FALSE),0))</f>
        <v>0</v>
      </c>
      <c r="K163" s="9">
        <f>IF(A163="","",J163*'إعدادات'!$B$4)</f>
        <v>0</v>
      </c>
      <c r="L163" s="9">
        <f>IF(A163="","",SUM(MAX(0,MIN(MAX(0,(I163-K163)*'إعدادات'!$B$9-'إعدادات'!$B$8),'إعدادات'!$C$13)-'إعدادات'!$B$13)*'إعدادات'!$D$13,MAX(0,MIN(MAX(0,(I163-K163)*'إعدادات'!$B$9-'إعدادات'!$B$8),'إعدادات'!$C$14)-'إعدادات'!$B$14)*'إعدادات'!$D$14,MAX(0,MIN(MAX(0,(I163-K163)*'إعدادات'!$B$9-'إعدادات'!$B$8),'إعدادات'!$C$15)-'إعدادات'!$B$15)*'إعدادات'!$D$15,MAX(0,MIN(MAX(0,(I163-K163)*'إعدادات'!$B$9-'إعدادات'!$B$8),'إعدادات'!$C$16)-'إعدادات'!$B$16)*'إعدادات'!$D$16,MAX(0,MIN(MAX(0,(I163-K163)*'إعدادات'!$B$9-'إعدادات'!$B$8),'إعدادات'!$C$17)-'إعدادات'!$B$17)*'إعدادات'!$D$17,MAX(0,MIN(MAX(0,(I163-K163)*'إعدادات'!$B$9-'إعدادات'!$B$8),'إعدادات'!$C$18)-'إعدادات'!$B$18)*'إعدادات'!$D$18)/'إعدادات'!$B$9)</f>
        <v>0</v>
      </c>
      <c r="M163" s="9">
        <f>IF(A163="","",IFERROR(VLOOKUP(A163,'مدخلات الشهر'!$A$2:$K$501,8,FALSE),0))</f>
        <v>0</v>
      </c>
      <c r="N163" s="9">
        <f>IF(A163="","",IFERROR(VLOOKUP(A163,'مدخلات الشهر'!$A$2:$K$501,9,FALSE),0))</f>
        <v>0</v>
      </c>
      <c r="O163" s="9">
        <f>IF(A163="","",IFERROR(VLOOKUP(A163,'مدخلات الشهر'!$A$2:$K$501,10,FALSE),0))</f>
        <v>0</v>
      </c>
      <c r="P163" s="9">
        <f>IF(A163="","",SUM(K163:L163,M163:O163))</f>
        <v>0</v>
      </c>
      <c r="Q163" s="9">
        <f>IF(A163="","",E163+F163+G163+H163-P163)</f>
        <v>0</v>
      </c>
      <c r="R163" s="9">
        <f>IF(A163="","",J163*'إعدادات'!$B$5)</f>
        <v>0</v>
      </c>
      <c r="S163" s="9">
        <f>IF(A163="","",Q163+R163)</f>
        <v>0</v>
      </c>
    </row>
    <row r="164" spans="1:19" ht="20" customHeight="1">
      <c r="A164" s="5">
        <f>IF('بيانات العاملين'!A164="","",'بيانات العاملين'!A164)</f>
        <v>0</v>
      </c>
      <c r="B164" s="5">
        <f>IF(A164="","",IFERROR(VLOOKUP(A164,'بيانات العاملين'!$A$2:$J$501,2,FALSE),""))</f>
        <v>0</v>
      </c>
      <c r="C164" s="5">
        <f>IF(A164="","",IFERROR(VLOOKUP(A164,'بيانات العاملين'!$A$2:$J$501,4,FALSE),""))</f>
        <v>0</v>
      </c>
      <c r="D164" s="9">
        <f>IF(A164="","",IFERROR(VLOOKUP(A164,'بيانات العاملين'!$A$2:$J$501,8,FALSE),0))</f>
        <v>0</v>
      </c>
      <c r="E164" s="9">
        <f>IF(A164="","",MAX(0,D164*IFERROR(VLOOKUP(A164,'مدخلات الشهر'!$A$2:$K$501,3,FALSE),0)/(IFERROR(VLOOKUP(A164,'مدخلات الشهر'!$A$2:$K$501,3,FALSE),0)+IFERROR(VLOOKUP(A164,'مدخلات الشهر'!$A$2:$K$501,4,FALSE),0),1)))</f>
        <v>0</v>
      </c>
      <c r="F164" s="9">
        <f>IF(A164="","",IFERROR(VLOOKUP(A164,'مدخلات الشهر'!$A$2:$K$501,5,FALSE),0))</f>
        <v>0</v>
      </c>
      <c r="G164" s="9">
        <f>IF(A164="","",IFERROR(VLOOKUP(A164,'مدخلات الشهر'!$A$2:$K$501,6,FALSE),0))</f>
        <v>0</v>
      </c>
      <c r="H164" s="9">
        <f>IF(A164="","",IFERROR(VLOOKUP(A164,'مدخلات الشهر'!$A$2:$K$501,7,FALSE),0))</f>
        <v>0</v>
      </c>
      <c r="I164" s="9">
        <f>IF(A164="","",E164+F164+G164)</f>
        <v>0</v>
      </c>
      <c r="J164" s="9">
        <f>IF(A164="","",IFERROR(VLOOKUP(A164,'بيانات العاملين'!$A$2:$J$501,9,FALSE),0))</f>
        <v>0</v>
      </c>
      <c r="K164" s="9">
        <f>IF(A164="","",J164*'إعدادات'!$B$4)</f>
        <v>0</v>
      </c>
      <c r="L164" s="9">
        <f>IF(A164="","",SUM(MAX(0,MIN(MAX(0,(I164-K164)*'إعدادات'!$B$9-'إعدادات'!$B$8),'إعدادات'!$C$13)-'إعدادات'!$B$13)*'إعدادات'!$D$13,MAX(0,MIN(MAX(0,(I164-K164)*'إعدادات'!$B$9-'إعدادات'!$B$8),'إعدادات'!$C$14)-'إعدادات'!$B$14)*'إعدادات'!$D$14,MAX(0,MIN(MAX(0,(I164-K164)*'إعدادات'!$B$9-'إعدادات'!$B$8),'إعدادات'!$C$15)-'إعدادات'!$B$15)*'إعدادات'!$D$15,MAX(0,MIN(MAX(0,(I164-K164)*'إعدادات'!$B$9-'إعدادات'!$B$8),'إعدادات'!$C$16)-'إعدادات'!$B$16)*'إعدادات'!$D$16,MAX(0,MIN(MAX(0,(I164-K164)*'إعدادات'!$B$9-'إعدادات'!$B$8),'إعدادات'!$C$17)-'إعدادات'!$B$17)*'إعدادات'!$D$17,MAX(0,MIN(MAX(0,(I164-K164)*'إعدادات'!$B$9-'إعدادات'!$B$8),'إعدادات'!$C$18)-'إعدادات'!$B$18)*'إعدادات'!$D$18)/'إعدادات'!$B$9)</f>
        <v>0</v>
      </c>
      <c r="M164" s="9">
        <f>IF(A164="","",IFERROR(VLOOKUP(A164,'مدخلات الشهر'!$A$2:$K$501,8,FALSE),0))</f>
        <v>0</v>
      </c>
      <c r="N164" s="9">
        <f>IF(A164="","",IFERROR(VLOOKUP(A164,'مدخلات الشهر'!$A$2:$K$501,9,FALSE),0))</f>
        <v>0</v>
      </c>
      <c r="O164" s="9">
        <f>IF(A164="","",IFERROR(VLOOKUP(A164,'مدخلات الشهر'!$A$2:$K$501,10,FALSE),0))</f>
        <v>0</v>
      </c>
      <c r="P164" s="9">
        <f>IF(A164="","",SUM(K164:L164,M164:O164))</f>
        <v>0</v>
      </c>
      <c r="Q164" s="9">
        <f>IF(A164="","",E164+F164+G164+H164-P164)</f>
        <v>0</v>
      </c>
      <c r="R164" s="9">
        <f>IF(A164="","",J164*'إعدادات'!$B$5)</f>
        <v>0</v>
      </c>
      <c r="S164" s="9">
        <f>IF(A164="","",Q164+R164)</f>
        <v>0</v>
      </c>
    </row>
    <row r="165" spans="1:19" ht="20" customHeight="1">
      <c r="A165" s="5">
        <f>IF('بيانات العاملين'!A165="","",'بيانات العاملين'!A165)</f>
        <v>0</v>
      </c>
      <c r="B165" s="5">
        <f>IF(A165="","",IFERROR(VLOOKUP(A165,'بيانات العاملين'!$A$2:$J$501,2,FALSE),""))</f>
        <v>0</v>
      </c>
      <c r="C165" s="5">
        <f>IF(A165="","",IFERROR(VLOOKUP(A165,'بيانات العاملين'!$A$2:$J$501,4,FALSE),""))</f>
        <v>0</v>
      </c>
      <c r="D165" s="9">
        <f>IF(A165="","",IFERROR(VLOOKUP(A165,'بيانات العاملين'!$A$2:$J$501,8,FALSE),0))</f>
        <v>0</v>
      </c>
      <c r="E165" s="9">
        <f>IF(A165="","",MAX(0,D165*IFERROR(VLOOKUP(A165,'مدخلات الشهر'!$A$2:$K$501,3,FALSE),0)/(IFERROR(VLOOKUP(A165,'مدخلات الشهر'!$A$2:$K$501,3,FALSE),0)+IFERROR(VLOOKUP(A165,'مدخلات الشهر'!$A$2:$K$501,4,FALSE),0),1)))</f>
        <v>0</v>
      </c>
      <c r="F165" s="9">
        <f>IF(A165="","",IFERROR(VLOOKUP(A165,'مدخلات الشهر'!$A$2:$K$501,5,FALSE),0))</f>
        <v>0</v>
      </c>
      <c r="G165" s="9">
        <f>IF(A165="","",IFERROR(VLOOKUP(A165,'مدخلات الشهر'!$A$2:$K$501,6,FALSE),0))</f>
        <v>0</v>
      </c>
      <c r="H165" s="9">
        <f>IF(A165="","",IFERROR(VLOOKUP(A165,'مدخلات الشهر'!$A$2:$K$501,7,FALSE),0))</f>
        <v>0</v>
      </c>
      <c r="I165" s="9">
        <f>IF(A165="","",E165+F165+G165)</f>
        <v>0</v>
      </c>
      <c r="J165" s="9">
        <f>IF(A165="","",IFERROR(VLOOKUP(A165,'بيانات العاملين'!$A$2:$J$501,9,FALSE),0))</f>
        <v>0</v>
      </c>
      <c r="K165" s="9">
        <f>IF(A165="","",J165*'إعدادات'!$B$4)</f>
        <v>0</v>
      </c>
      <c r="L165" s="9">
        <f>IF(A165="","",SUM(MAX(0,MIN(MAX(0,(I165-K165)*'إعدادات'!$B$9-'إعدادات'!$B$8),'إعدادات'!$C$13)-'إعدادات'!$B$13)*'إعدادات'!$D$13,MAX(0,MIN(MAX(0,(I165-K165)*'إعدادات'!$B$9-'إعدادات'!$B$8),'إعدادات'!$C$14)-'إعدادات'!$B$14)*'إعدادات'!$D$14,MAX(0,MIN(MAX(0,(I165-K165)*'إعدادات'!$B$9-'إعدادات'!$B$8),'إعدادات'!$C$15)-'إعدادات'!$B$15)*'إعدادات'!$D$15,MAX(0,MIN(MAX(0,(I165-K165)*'إعدادات'!$B$9-'إعدادات'!$B$8),'إعدادات'!$C$16)-'إعدادات'!$B$16)*'إعدادات'!$D$16,MAX(0,MIN(MAX(0,(I165-K165)*'إعدادات'!$B$9-'إعدادات'!$B$8),'إعدادات'!$C$17)-'إعدادات'!$B$17)*'إعدادات'!$D$17,MAX(0,MIN(MAX(0,(I165-K165)*'إعدادات'!$B$9-'إعدادات'!$B$8),'إعدادات'!$C$18)-'إعدادات'!$B$18)*'إعدادات'!$D$18)/'إعدادات'!$B$9)</f>
        <v>0</v>
      </c>
      <c r="M165" s="9">
        <f>IF(A165="","",IFERROR(VLOOKUP(A165,'مدخلات الشهر'!$A$2:$K$501,8,FALSE),0))</f>
        <v>0</v>
      </c>
      <c r="N165" s="9">
        <f>IF(A165="","",IFERROR(VLOOKUP(A165,'مدخلات الشهر'!$A$2:$K$501,9,FALSE),0))</f>
        <v>0</v>
      </c>
      <c r="O165" s="9">
        <f>IF(A165="","",IFERROR(VLOOKUP(A165,'مدخلات الشهر'!$A$2:$K$501,10,FALSE),0))</f>
        <v>0</v>
      </c>
      <c r="P165" s="9">
        <f>IF(A165="","",SUM(K165:L165,M165:O165))</f>
        <v>0</v>
      </c>
      <c r="Q165" s="9">
        <f>IF(A165="","",E165+F165+G165+H165-P165)</f>
        <v>0</v>
      </c>
      <c r="R165" s="9">
        <f>IF(A165="","",J165*'إعدادات'!$B$5)</f>
        <v>0</v>
      </c>
      <c r="S165" s="9">
        <f>IF(A165="","",Q165+R165)</f>
        <v>0</v>
      </c>
    </row>
    <row r="166" spans="1:19" ht="20" customHeight="1">
      <c r="A166" s="5">
        <f>IF('بيانات العاملين'!A166="","",'بيانات العاملين'!A166)</f>
        <v>0</v>
      </c>
      <c r="B166" s="5">
        <f>IF(A166="","",IFERROR(VLOOKUP(A166,'بيانات العاملين'!$A$2:$J$501,2,FALSE),""))</f>
        <v>0</v>
      </c>
      <c r="C166" s="5">
        <f>IF(A166="","",IFERROR(VLOOKUP(A166,'بيانات العاملين'!$A$2:$J$501,4,FALSE),""))</f>
        <v>0</v>
      </c>
      <c r="D166" s="9">
        <f>IF(A166="","",IFERROR(VLOOKUP(A166,'بيانات العاملين'!$A$2:$J$501,8,FALSE),0))</f>
        <v>0</v>
      </c>
      <c r="E166" s="9">
        <f>IF(A166="","",MAX(0,D166*IFERROR(VLOOKUP(A166,'مدخلات الشهر'!$A$2:$K$501,3,FALSE),0)/(IFERROR(VLOOKUP(A166,'مدخلات الشهر'!$A$2:$K$501,3,FALSE),0)+IFERROR(VLOOKUP(A166,'مدخلات الشهر'!$A$2:$K$501,4,FALSE),0),1)))</f>
        <v>0</v>
      </c>
      <c r="F166" s="9">
        <f>IF(A166="","",IFERROR(VLOOKUP(A166,'مدخلات الشهر'!$A$2:$K$501,5,FALSE),0))</f>
        <v>0</v>
      </c>
      <c r="G166" s="9">
        <f>IF(A166="","",IFERROR(VLOOKUP(A166,'مدخلات الشهر'!$A$2:$K$501,6,FALSE),0))</f>
        <v>0</v>
      </c>
      <c r="H166" s="9">
        <f>IF(A166="","",IFERROR(VLOOKUP(A166,'مدخلات الشهر'!$A$2:$K$501,7,FALSE),0))</f>
        <v>0</v>
      </c>
      <c r="I166" s="9">
        <f>IF(A166="","",E166+F166+G166)</f>
        <v>0</v>
      </c>
      <c r="J166" s="9">
        <f>IF(A166="","",IFERROR(VLOOKUP(A166,'بيانات العاملين'!$A$2:$J$501,9,FALSE),0))</f>
        <v>0</v>
      </c>
      <c r="K166" s="9">
        <f>IF(A166="","",J166*'إعدادات'!$B$4)</f>
        <v>0</v>
      </c>
      <c r="L166" s="9">
        <f>IF(A166="","",SUM(MAX(0,MIN(MAX(0,(I166-K166)*'إعدادات'!$B$9-'إعدادات'!$B$8),'إعدادات'!$C$13)-'إعدادات'!$B$13)*'إعدادات'!$D$13,MAX(0,MIN(MAX(0,(I166-K166)*'إعدادات'!$B$9-'إعدادات'!$B$8),'إعدادات'!$C$14)-'إعدادات'!$B$14)*'إعدادات'!$D$14,MAX(0,MIN(MAX(0,(I166-K166)*'إعدادات'!$B$9-'إعدادات'!$B$8),'إعدادات'!$C$15)-'إعدادات'!$B$15)*'إعدادات'!$D$15,MAX(0,MIN(MAX(0,(I166-K166)*'إعدادات'!$B$9-'إعدادات'!$B$8),'إعدادات'!$C$16)-'إعدادات'!$B$16)*'إعدادات'!$D$16,MAX(0,MIN(MAX(0,(I166-K166)*'إعدادات'!$B$9-'إعدادات'!$B$8),'إعدادات'!$C$17)-'إعدادات'!$B$17)*'إعدادات'!$D$17,MAX(0,MIN(MAX(0,(I166-K166)*'إعدادات'!$B$9-'إعدادات'!$B$8),'إعدادات'!$C$18)-'إعدادات'!$B$18)*'إعدادات'!$D$18)/'إعدادات'!$B$9)</f>
        <v>0</v>
      </c>
      <c r="M166" s="9">
        <f>IF(A166="","",IFERROR(VLOOKUP(A166,'مدخلات الشهر'!$A$2:$K$501,8,FALSE),0))</f>
        <v>0</v>
      </c>
      <c r="N166" s="9">
        <f>IF(A166="","",IFERROR(VLOOKUP(A166,'مدخلات الشهر'!$A$2:$K$501,9,FALSE),0))</f>
        <v>0</v>
      </c>
      <c r="O166" s="9">
        <f>IF(A166="","",IFERROR(VLOOKUP(A166,'مدخلات الشهر'!$A$2:$K$501,10,FALSE),0))</f>
        <v>0</v>
      </c>
      <c r="P166" s="9">
        <f>IF(A166="","",SUM(K166:L166,M166:O166))</f>
        <v>0</v>
      </c>
      <c r="Q166" s="9">
        <f>IF(A166="","",E166+F166+G166+H166-P166)</f>
        <v>0</v>
      </c>
      <c r="R166" s="9">
        <f>IF(A166="","",J166*'إعدادات'!$B$5)</f>
        <v>0</v>
      </c>
      <c r="S166" s="9">
        <f>IF(A166="","",Q166+R166)</f>
        <v>0</v>
      </c>
    </row>
    <row r="167" spans="1:19" ht="20" customHeight="1">
      <c r="A167" s="5">
        <f>IF('بيانات العاملين'!A167="","",'بيانات العاملين'!A167)</f>
        <v>0</v>
      </c>
      <c r="B167" s="5">
        <f>IF(A167="","",IFERROR(VLOOKUP(A167,'بيانات العاملين'!$A$2:$J$501,2,FALSE),""))</f>
        <v>0</v>
      </c>
      <c r="C167" s="5">
        <f>IF(A167="","",IFERROR(VLOOKUP(A167,'بيانات العاملين'!$A$2:$J$501,4,FALSE),""))</f>
        <v>0</v>
      </c>
      <c r="D167" s="9">
        <f>IF(A167="","",IFERROR(VLOOKUP(A167,'بيانات العاملين'!$A$2:$J$501,8,FALSE),0))</f>
        <v>0</v>
      </c>
      <c r="E167" s="9">
        <f>IF(A167="","",MAX(0,D167*IFERROR(VLOOKUP(A167,'مدخلات الشهر'!$A$2:$K$501,3,FALSE),0)/(IFERROR(VLOOKUP(A167,'مدخلات الشهر'!$A$2:$K$501,3,FALSE),0)+IFERROR(VLOOKUP(A167,'مدخلات الشهر'!$A$2:$K$501,4,FALSE),0),1)))</f>
        <v>0</v>
      </c>
      <c r="F167" s="9">
        <f>IF(A167="","",IFERROR(VLOOKUP(A167,'مدخلات الشهر'!$A$2:$K$501,5,FALSE),0))</f>
        <v>0</v>
      </c>
      <c r="G167" s="9">
        <f>IF(A167="","",IFERROR(VLOOKUP(A167,'مدخلات الشهر'!$A$2:$K$501,6,FALSE),0))</f>
        <v>0</v>
      </c>
      <c r="H167" s="9">
        <f>IF(A167="","",IFERROR(VLOOKUP(A167,'مدخلات الشهر'!$A$2:$K$501,7,FALSE),0))</f>
        <v>0</v>
      </c>
      <c r="I167" s="9">
        <f>IF(A167="","",E167+F167+G167)</f>
        <v>0</v>
      </c>
      <c r="J167" s="9">
        <f>IF(A167="","",IFERROR(VLOOKUP(A167,'بيانات العاملين'!$A$2:$J$501,9,FALSE),0))</f>
        <v>0</v>
      </c>
      <c r="K167" s="9">
        <f>IF(A167="","",J167*'إعدادات'!$B$4)</f>
        <v>0</v>
      </c>
      <c r="L167" s="9">
        <f>IF(A167="","",SUM(MAX(0,MIN(MAX(0,(I167-K167)*'إعدادات'!$B$9-'إعدادات'!$B$8),'إعدادات'!$C$13)-'إعدادات'!$B$13)*'إعدادات'!$D$13,MAX(0,MIN(MAX(0,(I167-K167)*'إعدادات'!$B$9-'إعدادات'!$B$8),'إعدادات'!$C$14)-'إعدادات'!$B$14)*'إعدادات'!$D$14,MAX(0,MIN(MAX(0,(I167-K167)*'إعدادات'!$B$9-'إعدادات'!$B$8),'إعدادات'!$C$15)-'إعدادات'!$B$15)*'إعدادات'!$D$15,MAX(0,MIN(MAX(0,(I167-K167)*'إعدادات'!$B$9-'إعدادات'!$B$8),'إعدادات'!$C$16)-'إعدادات'!$B$16)*'إعدادات'!$D$16,MAX(0,MIN(MAX(0,(I167-K167)*'إعدادات'!$B$9-'إعدادات'!$B$8),'إعدادات'!$C$17)-'إعدادات'!$B$17)*'إعدادات'!$D$17,MAX(0,MIN(MAX(0,(I167-K167)*'إعدادات'!$B$9-'إعدادات'!$B$8),'إعدادات'!$C$18)-'إعدادات'!$B$18)*'إعدادات'!$D$18)/'إعدادات'!$B$9)</f>
        <v>0</v>
      </c>
      <c r="M167" s="9">
        <f>IF(A167="","",IFERROR(VLOOKUP(A167,'مدخلات الشهر'!$A$2:$K$501,8,FALSE),0))</f>
        <v>0</v>
      </c>
      <c r="N167" s="9">
        <f>IF(A167="","",IFERROR(VLOOKUP(A167,'مدخلات الشهر'!$A$2:$K$501,9,FALSE),0))</f>
        <v>0</v>
      </c>
      <c r="O167" s="9">
        <f>IF(A167="","",IFERROR(VLOOKUP(A167,'مدخلات الشهر'!$A$2:$K$501,10,FALSE),0))</f>
        <v>0</v>
      </c>
      <c r="P167" s="9">
        <f>IF(A167="","",SUM(K167:L167,M167:O167))</f>
        <v>0</v>
      </c>
      <c r="Q167" s="9">
        <f>IF(A167="","",E167+F167+G167+H167-P167)</f>
        <v>0</v>
      </c>
      <c r="R167" s="9">
        <f>IF(A167="","",J167*'إعدادات'!$B$5)</f>
        <v>0</v>
      </c>
      <c r="S167" s="9">
        <f>IF(A167="","",Q167+R167)</f>
        <v>0</v>
      </c>
    </row>
    <row r="168" spans="1:19" ht="20" customHeight="1">
      <c r="A168" s="5">
        <f>IF('بيانات العاملين'!A168="","",'بيانات العاملين'!A168)</f>
        <v>0</v>
      </c>
      <c r="B168" s="5">
        <f>IF(A168="","",IFERROR(VLOOKUP(A168,'بيانات العاملين'!$A$2:$J$501,2,FALSE),""))</f>
        <v>0</v>
      </c>
      <c r="C168" s="5">
        <f>IF(A168="","",IFERROR(VLOOKUP(A168,'بيانات العاملين'!$A$2:$J$501,4,FALSE),""))</f>
        <v>0</v>
      </c>
      <c r="D168" s="9">
        <f>IF(A168="","",IFERROR(VLOOKUP(A168,'بيانات العاملين'!$A$2:$J$501,8,FALSE),0))</f>
        <v>0</v>
      </c>
      <c r="E168" s="9">
        <f>IF(A168="","",MAX(0,D168*IFERROR(VLOOKUP(A168,'مدخلات الشهر'!$A$2:$K$501,3,FALSE),0)/(IFERROR(VLOOKUP(A168,'مدخلات الشهر'!$A$2:$K$501,3,FALSE),0)+IFERROR(VLOOKUP(A168,'مدخلات الشهر'!$A$2:$K$501,4,FALSE),0),1)))</f>
        <v>0</v>
      </c>
      <c r="F168" s="9">
        <f>IF(A168="","",IFERROR(VLOOKUP(A168,'مدخلات الشهر'!$A$2:$K$501,5,FALSE),0))</f>
        <v>0</v>
      </c>
      <c r="G168" s="9">
        <f>IF(A168="","",IFERROR(VLOOKUP(A168,'مدخلات الشهر'!$A$2:$K$501,6,FALSE),0))</f>
        <v>0</v>
      </c>
      <c r="H168" s="9">
        <f>IF(A168="","",IFERROR(VLOOKUP(A168,'مدخلات الشهر'!$A$2:$K$501,7,FALSE),0))</f>
        <v>0</v>
      </c>
      <c r="I168" s="9">
        <f>IF(A168="","",E168+F168+G168)</f>
        <v>0</v>
      </c>
      <c r="J168" s="9">
        <f>IF(A168="","",IFERROR(VLOOKUP(A168,'بيانات العاملين'!$A$2:$J$501,9,FALSE),0))</f>
        <v>0</v>
      </c>
      <c r="K168" s="9">
        <f>IF(A168="","",J168*'إعدادات'!$B$4)</f>
        <v>0</v>
      </c>
      <c r="L168" s="9">
        <f>IF(A168="","",SUM(MAX(0,MIN(MAX(0,(I168-K168)*'إعدادات'!$B$9-'إعدادات'!$B$8),'إعدادات'!$C$13)-'إعدادات'!$B$13)*'إعدادات'!$D$13,MAX(0,MIN(MAX(0,(I168-K168)*'إعدادات'!$B$9-'إعدادات'!$B$8),'إعدادات'!$C$14)-'إعدادات'!$B$14)*'إعدادات'!$D$14,MAX(0,MIN(MAX(0,(I168-K168)*'إعدادات'!$B$9-'إعدادات'!$B$8),'إعدادات'!$C$15)-'إعدادات'!$B$15)*'إعدادات'!$D$15,MAX(0,MIN(MAX(0,(I168-K168)*'إعدادات'!$B$9-'إعدادات'!$B$8),'إعدادات'!$C$16)-'إعدادات'!$B$16)*'إعدادات'!$D$16,MAX(0,MIN(MAX(0,(I168-K168)*'إعدادات'!$B$9-'إعدادات'!$B$8),'إعدادات'!$C$17)-'إعدادات'!$B$17)*'إعدادات'!$D$17,MAX(0,MIN(MAX(0,(I168-K168)*'إعدادات'!$B$9-'إعدادات'!$B$8),'إعدادات'!$C$18)-'إعدادات'!$B$18)*'إعدادات'!$D$18)/'إعدادات'!$B$9)</f>
        <v>0</v>
      </c>
      <c r="M168" s="9">
        <f>IF(A168="","",IFERROR(VLOOKUP(A168,'مدخلات الشهر'!$A$2:$K$501,8,FALSE),0))</f>
        <v>0</v>
      </c>
      <c r="N168" s="9">
        <f>IF(A168="","",IFERROR(VLOOKUP(A168,'مدخلات الشهر'!$A$2:$K$501,9,FALSE),0))</f>
        <v>0</v>
      </c>
      <c r="O168" s="9">
        <f>IF(A168="","",IFERROR(VLOOKUP(A168,'مدخلات الشهر'!$A$2:$K$501,10,FALSE),0))</f>
        <v>0</v>
      </c>
      <c r="P168" s="9">
        <f>IF(A168="","",SUM(K168:L168,M168:O168))</f>
        <v>0</v>
      </c>
      <c r="Q168" s="9">
        <f>IF(A168="","",E168+F168+G168+H168-P168)</f>
        <v>0</v>
      </c>
      <c r="R168" s="9">
        <f>IF(A168="","",J168*'إعدادات'!$B$5)</f>
        <v>0</v>
      </c>
      <c r="S168" s="9">
        <f>IF(A168="","",Q168+R168)</f>
        <v>0</v>
      </c>
    </row>
    <row r="169" spans="1:19" ht="20" customHeight="1">
      <c r="A169" s="5">
        <f>IF('بيانات العاملين'!A169="","",'بيانات العاملين'!A169)</f>
        <v>0</v>
      </c>
      <c r="B169" s="5">
        <f>IF(A169="","",IFERROR(VLOOKUP(A169,'بيانات العاملين'!$A$2:$J$501,2,FALSE),""))</f>
        <v>0</v>
      </c>
      <c r="C169" s="5">
        <f>IF(A169="","",IFERROR(VLOOKUP(A169,'بيانات العاملين'!$A$2:$J$501,4,FALSE),""))</f>
        <v>0</v>
      </c>
      <c r="D169" s="9">
        <f>IF(A169="","",IFERROR(VLOOKUP(A169,'بيانات العاملين'!$A$2:$J$501,8,FALSE),0))</f>
        <v>0</v>
      </c>
      <c r="E169" s="9">
        <f>IF(A169="","",MAX(0,D169*IFERROR(VLOOKUP(A169,'مدخلات الشهر'!$A$2:$K$501,3,FALSE),0)/(IFERROR(VLOOKUP(A169,'مدخلات الشهر'!$A$2:$K$501,3,FALSE),0)+IFERROR(VLOOKUP(A169,'مدخلات الشهر'!$A$2:$K$501,4,FALSE),0),1)))</f>
        <v>0</v>
      </c>
      <c r="F169" s="9">
        <f>IF(A169="","",IFERROR(VLOOKUP(A169,'مدخلات الشهر'!$A$2:$K$501,5,FALSE),0))</f>
        <v>0</v>
      </c>
      <c r="G169" s="9">
        <f>IF(A169="","",IFERROR(VLOOKUP(A169,'مدخلات الشهر'!$A$2:$K$501,6,FALSE),0))</f>
        <v>0</v>
      </c>
      <c r="H169" s="9">
        <f>IF(A169="","",IFERROR(VLOOKUP(A169,'مدخلات الشهر'!$A$2:$K$501,7,FALSE),0))</f>
        <v>0</v>
      </c>
      <c r="I169" s="9">
        <f>IF(A169="","",E169+F169+G169)</f>
        <v>0</v>
      </c>
      <c r="J169" s="9">
        <f>IF(A169="","",IFERROR(VLOOKUP(A169,'بيانات العاملين'!$A$2:$J$501,9,FALSE),0))</f>
        <v>0</v>
      </c>
      <c r="K169" s="9">
        <f>IF(A169="","",J169*'إعدادات'!$B$4)</f>
        <v>0</v>
      </c>
      <c r="L169" s="9">
        <f>IF(A169="","",SUM(MAX(0,MIN(MAX(0,(I169-K169)*'إعدادات'!$B$9-'إعدادات'!$B$8),'إعدادات'!$C$13)-'إعدادات'!$B$13)*'إعدادات'!$D$13,MAX(0,MIN(MAX(0,(I169-K169)*'إعدادات'!$B$9-'إعدادات'!$B$8),'إعدادات'!$C$14)-'إعدادات'!$B$14)*'إعدادات'!$D$14,MAX(0,MIN(MAX(0,(I169-K169)*'إعدادات'!$B$9-'إعدادات'!$B$8),'إعدادات'!$C$15)-'إعدادات'!$B$15)*'إعدادات'!$D$15,MAX(0,MIN(MAX(0,(I169-K169)*'إعدادات'!$B$9-'إعدادات'!$B$8),'إعدادات'!$C$16)-'إعدادات'!$B$16)*'إعدادات'!$D$16,MAX(0,MIN(MAX(0,(I169-K169)*'إعدادات'!$B$9-'إعدادات'!$B$8),'إعدادات'!$C$17)-'إعدادات'!$B$17)*'إعدادات'!$D$17,MAX(0,MIN(MAX(0,(I169-K169)*'إعدادات'!$B$9-'إعدادات'!$B$8),'إعدادات'!$C$18)-'إعدادات'!$B$18)*'إعدادات'!$D$18)/'إعدادات'!$B$9)</f>
        <v>0</v>
      </c>
      <c r="M169" s="9">
        <f>IF(A169="","",IFERROR(VLOOKUP(A169,'مدخلات الشهر'!$A$2:$K$501,8,FALSE),0))</f>
        <v>0</v>
      </c>
      <c r="N169" s="9">
        <f>IF(A169="","",IFERROR(VLOOKUP(A169,'مدخلات الشهر'!$A$2:$K$501,9,FALSE),0))</f>
        <v>0</v>
      </c>
      <c r="O169" s="9">
        <f>IF(A169="","",IFERROR(VLOOKUP(A169,'مدخلات الشهر'!$A$2:$K$501,10,FALSE),0))</f>
        <v>0</v>
      </c>
      <c r="P169" s="9">
        <f>IF(A169="","",SUM(K169:L169,M169:O169))</f>
        <v>0</v>
      </c>
      <c r="Q169" s="9">
        <f>IF(A169="","",E169+F169+G169+H169-P169)</f>
        <v>0</v>
      </c>
      <c r="R169" s="9">
        <f>IF(A169="","",J169*'إعدادات'!$B$5)</f>
        <v>0</v>
      </c>
      <c r="S169" s="9">
        <f>IF(A169="","",Q169+R169)</f>
        <v>0</v>
      </c>
    </row>
    <row r="170" spans="1:19" ht="20" customHeight="1">
      <c r="A170" s="5">
        <f>IF('بيانات العاملين'!A170="","",'بيانات العاملين'!A170)</f>
        <v>0</v>
      </c>
      <c r="B170" s="5">
        <f>IF(A170="","",IFERROR(VLOOKUP(A170,'بيانات العاملين'!$A$2:$J$501,2,FALSE),""))</f>
        <v>0</v>
      </c>
      <c r="C170" s="5">
        <f>IF(A170="","",IFERROR(VLOOKUP(A170,'بيانات العاملين'!$A$2:$J$501,4,FALSE),""))</f>
        <v>0</v>
      </c>
      <c r="D170" s="9">
        <f>IF(A170="","",IFERROR(VLOOKUP(A170,'بيانات العاملين'!$A$2:$J$501,8,FALSE),0))</f>
        <v>0</v>
      </c>
      <c r="E170" s="9">
        <f>IF(A170="","",MAX(0,D170*IFERROR(VLOOKUP(A170,'مدخلات الشهر'!$A$2:$K$501,3,FALSE),0)/(IFERROR(VLOOKUP(A170,'مدخلات الشهر'!$A$2:$K$501,3,FALSE),0)+IFERROR(VLOOKUP(A170,'مدخلات الشهر'!$A$2:$K$501,4,FALSE),0),1)))</f>
        <v>0</v>
      </c>
      <c r="F170" s="9">
        <f>IF(A170="","",IFERROR(VLOOKUP(A170,'مدخلات الشهر'!$A$2:$K$501,5,FALSE),0))</f>
        <v>0</v>
      </c>
      <c r="G170" s="9">
        <f>IF(A170="","",IFERROR(VLOOKUP(A170,'مدخلات الشهر'!$A$2:$K$501,6,FALSE),0))</f>
        <v>0</v>
      </c>
      <c r="H170" s="9">
        <f>IF(A170="","",IFERROR(VLOOKUP(A170,'مدخلات الشهر'!$A$2:$K$501,7,FALSE),0))</f>
        <v>0</v>
      </c>
      <c r="I170" s="9">
        <f>IF(A170="","",E170+F170+G170)</f>
        <v>0</v>
      </c>
      <c r="J170" s="9">
        <f>IF(A170="","",IFERROR(VLOOKUP(A170,'بيانات العاملين'!$A$2:$J$501,9,FALSE),0))</f>
        <v>0</v>
      </c>
      <c r="K170" s="9">
        <f>IF(A170="","",J170*'إعدادات'!$B$4)</f>
        <v>0</v>
      </c>
      <c r="L170" s="9">
        <f>IF(A170="","",SUM(MAX(0,MIN(MAX(0,(I170-K170)*'إعدادات'!$B$9-'إعدادات'!$B$8),'إعدادات'!$C$13)-'إعدادات'!$B$13)*'إعدادات'!$D$13,MAX(0,MIN(MAX(0,(I170-K170)*'إعدادات'!$B$9-'إعدادات'!$B$8),'إعدادات'!$C$14)-'إعدادات'!$B$14)*'إعدادات'!$D$14,MAX(0,MIN(MAX(0,(I170-K170)*'إعدادات'!$B$9-'إعدادات'!$B$8),'إعدادات'!$C$15)-'إعدادات'!$B$15)*'إعدادات'!$D$15,MAX(0,MIN(MAX(0,(I170-K170)*'إعدادات'!$B$9-'إعدادات'!$B$8),'إعدادات'!$C$16)-'إعدادات'!$B$16)*'إعدادات'!$D$16,MAX(0,MIN(MAX(0,(I170-K170)*'إعدادات'!$B$9-'إعدادات'!$B$8),'إعدادات'!$C$17)-'إعدادات'!$B$17)*'إعدادات'!$D$17,MAX(0,MIN(MAX(0,(I170-K170)*'إعدادات'!$B$9-'إعدادات'!$B$8),'إعدادات'!$C$18)-'إعدادات'!$B$18)*'إعدادات'!$D$18)/'إعدادات'!$B$9)</f>
        <v>0</v>
      </c>
      <c r="M170" s="9">
        <f>IF(A170="","",IFERROR(VLOOKUP(A170,'مدخلات الشهر'!$A$2:$K$501,8,FALSE),0))</f>
        <v>0</v>
      </c>
      <c r="N170" s="9">
        <f>IF(A170="","",IFERROR(VLOOKUP(A170,'مدخلات الشهر'!$A$2:$K$501,9,FALSE),0))</f>
        <v>0</v>
      </c>
      <c r="O170" s="9">
        <f>IF(A170="","",IFERROR(VLOOKUP(A170,'مدخلات الشهر'!$A$2:$K$501,10,FALSE),0))</f>
        <v>0</v>
      </c>
      <c r="P170" s="9">
        <f>IF(A170="","",SUM(K170:L170,M170:O170))</f>
        <v>0</v>
      </c>
      <c r="Q170" s="9">
        <f>IF(A170="","",E170+F170+G170+H170-P170)</f>
        <v>0</v>
      </c>
      <c r="R170" s="9">
        <f>IF(A170="","",J170*'إعدادات'!$B$5)</f>
        <v>0</v>
      </c>
      <c r="S170" s="9">
        <f>IF(A170="","",Q170+R170)</f>
        <v>0</v>
      </c>
    </row>
    <row r="171" spans="1:19" ht="20" customHeight="1">
      <c r="A171" s="5">
        <f>IF('بيانات العاملين'!A171="","",'بيانات العاملين'!A171)</f>
        <v>0</v>
      </c>
      <c r="B171" s="5">
        <f>IF(A171="","",IFERROR(VLOOKUP(A171,'بيانات العاملين'!$A$2:$J$501,2,FALSE),""))</f>
        <v>0</v>
      </c>
      <c r="C171" s="5">
        <f>IF(A171="","",IFERROR(VLOOKUP(A171,'بيانات العاملين'!$A$2:$J$501,4,FALSE),""))</f>
        <v>0</v>
      </c>
      <c r="D171" s="9">
        <f>IF(A171="","",IFERROR(VLOOKUP(A171,'بيانات العاملين'!$A$2:$J$501,8,FALSE),0))</f>
        <v>0</v>
      </c>
      <c r="E171" s="9">
        <f>IF(A171="","",MAX(0,D171*IFERROR(VLOOKUP(A171,'مدخلات الشهر'!$A$2:$K$501,3,FALSE),0)/(IFERROR(VLOOKUP(A171,'مدخلات الشهر'!$A$2:$K$501,3,FALSE),0)+IFERROR(VLOOKUP(A171,'مدخلات الشهر'!$A$2:$K$501,4,FALSE),0),1)))</f>
        <v>0</v>
      </c>
      <c r="F171" s="9">
        <f>IF(A171="","",IFERROR(VLOOKUP(A171,'مدخلات الشهر'!$A$2:$K$501,5,FALSE),0))</f>
        <v>0</v>
      </c>
      <c r="G171" s="9">
        <f>IF(A171="","",IFERROR(VLOOKUP(A171,'مدخلات الشهر'!$A$2:$K$501,6,FALSE),0))</f>
        <v>0</v>
      </c>
      <c r="H171" s="9">
        <f>IF(A171="","",IFERROR(VLOOKUP(A171,'مدخلات الشهر'!$A$2:$K$501,7,FALSE),0))</f>
        <v>0</v>
      </c>
      <c r="I171" s="9">
        <f>IF(A171="","",E171+F171+G171)</f>
        <v>0</v>
      </c>
      <c r="J171" s="9">
        <f>IF(A171="","",IFERROR(VLOOKUP(A171,'بيانات العاملين'!$A$2:$J$501,9,FALSE),0))</f>
        <v>0</v>
      </c>
      <c r="K171" s="9">
        <f>IF(A171="","",J171*'إعدادات'!$B$4)</f>
        <v>0</v>
      </c>
      <c r="L171" s="9">
        <f>IF(A171="","",SUM(MAX(0,MIN(MAX(0,(I171-K171)*'إعدادات'!$B$9-'إعدادات'!$B$8),'إعدادات'!$C$13)-'إعدادات'!$B$13)*'إعدادات'!$D$13,MAX(0,MIN(MAX(0,(I171-K171)*'إعدادات'!$B$9-'إعدادات'!$B$8),'إعدادات'!$C$14)-'إعدادات'!$B$14)*'إعدادات'!$D$14,MAX(0,MIN(MAX(0,(I171-K171)*'إعدادات'!$B$9-'إعدادات'!$B$8),'إعدادات'!$C$15)-'إعدادات'!$B$15)*'إعدادات'!$D$15,MAX(0,MIN(MAX(0,(I171-K171)*'إعدادات'!$B$9-'إعدادات'!$B$8),'إعدادات'!$C$16)-'إعدادات'!$B$16)*'إعدادات'!$D$16,MAX(0,MIN(MAX(0,(I171-K171)*'إعدادات'!$B$9-'إعدادات'!$B$8),'إعدادات'!$C$17)-'إعدادات'!$B$17)*'إعدادات'!$D$17,MAX(0,MIN(MAX(0,(I171-K171)*'إعدادات'!$B$9-'إعدادات'!$B$8),'إعدادات'!$C$18)-'إعدادات'!$B$18)*'إعدادات'!$D$18)/'إعدادات'!$B$9)</f>
        <v>0</v>
      </c>
      <c r="M171" s="9">
        <f>IF(A171="","",IFERROR(VLOOKUP(A171,'مدخلات الشهر'!$A$2:$K$501,8,FALSE),0))</f>
        <v>0</v>
      </c>
      <c r="N171" s="9">
        <f>IF(A171="","",IFERROR(VLOOKUP(A171,'مدخلات الشهر'!$A$2:$K$501,9,FALSE),0))</f>
        <v>0</v>
      </c>
      <c r="O171" s="9">
        <f>IF(A171="","",IFERROR(VLOOKUP(A171,'مدخلات الشهر'!$A$2:$K$501,10,FALSE),0))</f>
        <v>0</v>
      </c>
      <c r="P171" s="9">
        <f>IF(A171="","",SUM(K171:L171,M171:O171))</f>
        <v>0</v>
      </c>
      <c r="Q171" s="9">
        <f>IF(A171="","",E171+F171+G171+H171-P171)</f>
        <v>0</v>
      </c>
      <c r="R171" s="9">
        <f>IF(A171="","",J171*'إعدادات'!$B$5)</f>
        <v>0</v>
      </c>
      <c r="S171" s="9">
        <f>IF(A171="","",Q171+R171)</f>
        <v>0</v>
      </c>
    </row>
    <row r="172" spans="1:19" ht="20" customHeight="1">
      <c r="A172" s="5">
        <f>IF('بيانات العاملين'!A172="","",'بيانات العاملين'!A172)</f>
        <v>0</v>
      </c>
      <c r="B172" s="5">
        <f>IF(A172="","",IFERROR(VLOOKUP(A172,'بيانات العاملين'!$A$2:$J$501,2,FALSE),""))</f>
        <v>0</v>
      </c>
      <c r="C172" s="5">
        <f>IF(A172="","",IFERROR(VLOOKUP(A172,'بيانات العاملين'!$A$2:$J$501,4,FALSE),""))</f>
        <v>0</v>
      </c>
      <c r="D172" s="9">
        <f>IF(A172="","",IFERROR(VLOOKUP(A172,'بيانات العاملين'!$A$2:$J$501,8,FALSE),0))</f>
        <v>0</v>
      </c>
      <c r="E172" s="9">
        <f>IF(A172="","",MAX(0,D172*IFERROR(VLOOKUP(A172,'مدخلات الشهر'!$A$2:$K$501,3,FALSE),0)/(IFERROR(VLOOKUP(A172,'مدخلات الشهر'!$A$2:$K$501,3,FALSE),0)+IFERROR(VLOOKUP(A172,'مدخلات الشهر'!$A$2:$K$501,4,FALSE),0),1)))</f>
        <v>0</v>
      </c>
      <c r="F172" s="9">
        <f>IF(A172="","",IFERROR(VLOOKUP(A172,'مدخلات الشهر'!$A$2:$K$501,5,FALSE),0))</f>
        <v>0</v>
      </c>
      <c r="G172" s="9">
        <f>IF(A172="","",IFERROR(VLOOKUP(A172,'مدخلات الشهر'!$A$2:$K$501,6,FALSE),0))</f>
        <v>0</v>
      </c>
      <c r="H172" s="9">
        <f>IF(A172="","",IFERROR(VLOOKUP(A172,'مدخلات الشهر'!$A$2:$K$501,7,FALSE),0))</f>
        <v>0</v>
      </c>
      <c r="I172" s="9">
        <f>IF(A172="","",E172+F172+G172)</f>
        <v>0</v>
      </c>
      <c r="J172" s="9">
        <f>IF(A172="","",IFERROR(VLOOKUP(A172,'بيانات العاملين'!$A$2:$J$501,9,FALSE),0))</f>
        <v>0</v>
      </c>
      <c r="K172" s="9">
        <f>IF(A172="","",J172*'إعدادات'!$B$4)</f>
        <v>0</v>
      </c>
      <c r="L172" s="9">
        <f>IF(A172="","",SUM(MAX(0,MIN(MAX(0,(I172-K172)*'إعدادات'!$B$9-'إعدادات'!$B$8),'إعدادات'!$C$13)-'إعدادات'!$B$13)*'إعدادات'!$D$13,MAX(0,MIN(MAX(0,(I172-K172)*'إعدادات'!$B$9-'إعدادات'!$B$8),'إعدادات'!$C$14)-'إعدادات'!$B$14)*'إعدادات'!$D$14,MAX(0,MIN(MAX(0,(I172-K172)*'إعدادات'!$B$9-'إعدادات'!$B$8),'إعدادات'!$C$15)-'إعدادات'!$B$15)*'إعدادات'!$D$15,MAX(0,MIN(MAX(0,(I172-K172)*'إعدادات'!$B$9-'إعدادات'!$B$8),'إعدادات'!$C$16)-'إعدادات'!$B$16)*'إعدادات'!$D$16,MAX(0,MIN(MAX(0,(I172-K172)*'إعدادات'!$B$9-'إعدادات'!$B$8),'إعدادات'!$C$17)-'إعدادات'!$B$17)*'إعدادات'!$D$17,MAX(0,MIN(MAX(0,(I172-K172)*'إعدادات'!$B$9-'إعدادات'!$B$8),'إعدادات'!$C$18)-'إعدادات'!$B$18)*'إعدادات'!$D$18)/'إعدادات'!$B$9)</f>
        <v>0</v>
      </c>
      <c r="M172" s="9">
        <f>IF(A172="","",IFERROR(VLOOKUP(A172,'مدخلات الشهر'!$A$2:$K$501,8,FALSE),0))</f>
        <v>0</v>
      </c>
      <c r="N172" s="9">
        <f>IF(A172="","",IFERROR(VLOOKUP(A172,'مدخلات الشهر'!$A$2:$K$501,9,FALSE),0))</f>
        <v>0</v>
      </c>
      <c r="O172" s="9">
        <f>IF(A172="","",IFERROR(VLOOKUP(A172,'مدخلات الشهر'!$A$2:$K$501,10,FALSE),0))</f>
        <v>0</v>
      </c>
      <c r="P172" s="9">
        <f>IF(A172="","",SUM(K172:L172,M172:O172))</f>
        <v>0</v>
      </c>
      <c r="Q172" s="9">
        <f>IF(A172="","",E172+F172+G172+H172-P172)</f>
        <v>0</v>
      </c>
      <c r="R172" s="9">
        <f>IF(A172="","",J172*'إعدادات'!$B$5)</f>
        <v>0</v>
      </c>
      <c r="S172" s="9">
        <f>IF(A172="","",Q172+R172)</f>
        <v>0</v>
      </c>
    </row>
    <row r="173" spans="1:19" ht="20" customHeight="1">
      <c r="A173" s="5">
        <f>IF('بيانات العاملين'!A173="","",'بيانات العاملين'!A173)</f>
        <v>0</v>
      </c>
      <c r="B173" s="5">
        <f>IF(A173="","",IFERROR(VLOOKUP(A173,'بيانات العاملين'!$A$2:$J$501,2,FALSE),""))</f>
        <v>0</v>
      </c>
      <c r="C173" s="5">
        <f>IF(A173="","",IFERROR(VLOOKUP(A173,'بيانات العاملين'!$A$2:$J$501,4,FALSE),""))</f>
        <v>0</v>
      </c>
      <c r="D173" s="9">
        <f>IF(A173="","",IFERROR(VLOOKUP(A173,'بيانات العاملين'!$A$2:$J$501,8,FALSE),0))</f>
        <v>0</v>
      </c>
      <c r="E173" s="9">
        <f>IF(A173="","",MAX(0,D173*IFERROR(VLOOKUP(A173,'مدخلات الشهر'!$A$2:$K$501,3,FALSE),0)/(IFERROR(VLOOKUP(A173,'مدخلات الشهر'!$A$2:$K$501,3,FALSE),0)+IFERROR(VLOOKUP(A173,'مدخلات الشهر'!$A$2:$K$501,4,FALSE),0),1)))</f>
        <v>0</v>
      </c>
      <c r="F173" s="9">
        <f>IF(A173="","",IFERROR(VLOOKUP(A173,'مدخلات الشهر'!$A$2:$K$501,5,FALSE),0))</f>
        <v>0</v>
      </c>
      <c r="G173" s="9">
        <f>IF(A173="","",IFERROR(VLOOKUP(A173,'مدخلات الشهر'!$A$2:$K$501,6,FALSE),0))</f>
        <v>0</v>
      </c>
      <c r="H173" s="9">
        <f>IF(A173="","",IFERROR(VLOOKUP(A173,'مدخلات الشهر'!$A$2:$K$501,7,FALSE),0))</f>
        <v>0</v>
      </c>
      <c r="I173" s="9">
        <f>IF(A173="","",E173+F173+G173)</f>
        <v>0</v>
      </c>
      <c r="J173" s="9">
        <f>IF(A173="","",IFERROR(VLOOKUP(A173,'بيانات العاملين'!$A$2:$J$501,9,FALSE),0))</f>
        <v>0</v>
      </c>
      <c r="K173" s="9">
        <f>IF(A173="","",J173*'إعدادات'!$B$4)</f>
        <v>0</v>
      </c>
      <c r="L173" s="9">
        <f>IF(A173="","",SUM(MAX(0,MIN(MAX(0,(I173-K173)*'إعدادات'!$B$9-'إعدادات'!$B$8),'إعدادات'!$C$13)-'إعدادات'!$B$13)*'إعدادات'!$D$13,MAX(0,MIN(MAX(0,(I173-K173)*'إعدادات'!$B$9-'إعدادات'!$B$8),'إعدادات'!$C$14)-'إعدادات'!$B$14)*'إعدادات'!$D$14,MAX(0,MIN(MAX(0,(I173-K173)*'إعدادات'!$B$9-'إعدادات'!$B$8),'إعدادات'!$C$15)-'إعدادات'!$B$15)*'إعدادات'!$D$15,MAX(0,MIN(MAX(0,(I173-K173)*'إعدادات'!$B$9-'إعدادات'!$B$8),'إعدادات'!$C$16)-'إعدادات'!$B$16)*'إعدادات'!$D$16,MAX(0,MIN(MAX(0,(I173-K173)*'إعدادات'!$B$9-'إعدادات'!$B$8),'إعدادات'!$C$17)-'إعدادات'!$B$17)*'إعدادات'!$D$17,MAX(0,MIN(MAX(0,(I173-K173)*'إعدادات'!$B$9-'إعدادات'!$B$8),'إعدادات'!$C$18)-'إعدادات'!$B$18)*'إعدادات'!$D$18)/'إعدادات'!$B$9)</f>
        <v>0</v>
      </c>
      <c r="M173" s="9">
        <f>IF(A173="","",IFERROR(VLOOKUP(A173,'مدخلات الشهر'!$A$2:$K$501,8,FALSE),0))</f>
        <v>0</v>
      </c>
      <c r="N173" s="9">
        <f>IF(A173="","",IFERROR(VLOOKUP(A173,'مدخلات الشهر'!$A$2:$K$501,9,FALSE),0))</f>
        <v>0</v>
      </c>
      <c r="O173" s="9">
        <f>IF(A173="","",IFERROR(VLOOKUP(A173,'مدخلات الشهر'!$A$2:$K$501,10,FALSE),0))</f>
        <v>0</v>
      </c>
      <c r="P173" s="9">
        <f>IF(A173="","",SUM(K173:L173,M173:O173))</f>
        <v>0</v>
      </c>
      <c r="Q173" s="9">
        <f>IF(A173="","",E173+F173+G173+H173-P173)</f>
        <v>0</v>
      </c>
      <c r="R173" s="9">
        <f>IF(A173="","",J173*'إعدادات'!$B$5)</f>
        <v>0</v>
      </c>
      <c r="S173" s="9">
        <f>IF(A173="","",Q173+R173)</f>
        <v>0</v>
      </c>
    </row>
    <row r="174" spans="1:19" ht="20" customHeight="1">
      <c r="A174" s="5">
        <f>IF('بيانات العاملين'!A174="","",'بيانات العاملين'!A174)</f>
        <v>0</v>
      </c>
      <c r="B174" s="5">
        <f>IF(A174="","",IFERROR(VLOOKUP(A174,'بيانات العاملين'!$A$2:$J$501,2,FALSE),""))</f>
        <v>0</v>
      </c>
      <c r="C174" s="5">
        <f>IF(A174="","",IFERROR(VLOOKUP(A174,'بيانات العاملين'!$A$2:$J$501,4,FALSE),""))</f>
        <v>0</v>
      </c>
      <c r="D174" s="9">
        <f>IF(A174="","",IFERROR(VLOOKUP(A174,'بيانات العاملين'!$A$2:$J$501,8,FALSE),0))</f>
        <v>0</v>
      </c>
      <c r="E174" s="9">
        <f>IF(A174="","",MAX(0,D174*IFERROR(VLOOKUP(A174,'مدخلات الشهر'!$A$2:$K$501,3,FALSE),0)/(IFERROR(VLOOKUP(A174,'مدخلات الشهر'!$A$2:$K$501,3,FALSE),0)+IFERROR(VLOOKUP(A174,'مدخلات الشهر'!$A$2:$K$501,4,FALSE),0),1)))</f>
        <v>0</v>
      </c>
      <c r="F174" s="9">
        <f>IF(A174="","",IFERROR(VLOOKUP(A174,'مدخلات الشهر'!$A$2:$K$501,5,FALSE),0))</f>
        <v>0</v>
      </c>
      <c r="G174" s="9">
        <f>IF(A174="","",IFERROR(VLOOKUP(A174,'مدخلات الشهر'!$A$2:$K$501,6,FALSE),0))</f>
        <v>0</v>
      </c>
      <c r="H174" s="9">
        <f>IF(A174="","",IFERROR(VLOOKUP(A174,'مدخلات الشهر'!$A$2:$K$501,7,FALSE),0))</f>
        <v>0</v>
      </c>
      <c r="I174" s="9">
        <f>IF(A174="","",E174+F174+G174)</f>
        <v>0</v>
      </c>
      <c r="J174" s="9">
        <f>IF(A174="","",IFERROR(VLOOKUP(A174,'بيانات العاملين'!$A$2:$J$501,9,FALSE),0))</f>
        <v>0</v>
      </c>
      <c r="K174" s="9">
        <f>IF(A174="","",J174*'إعدادات'!$B$4)</f>
        <v>0</v>
      </c>
      <c r="L174" s="9">
        <f>IF(A174="","",SUM(MAX(0,MIN(MAX(0,(I174-K174)*'إعدادات'!$B$9-'إعدادات'!$B$8),'إعدادات'!$C$13)-'إعدادات'!$B$13)*'إعدادات'!$D$13,MAX(0,MIN(MAX(0,(I174-K174)*'إعدادات'!$B$9-'إعدادات'!$B$8),'إعدادات'!$C$14)-'إعدادات'!$B$14)*'إعدادات'!$D$14,MAX(0,MIN(MAX(0,(I174-K174)*'إعدادات'!$B$9-'إعدادات'!$B$8),'إعدادات'!$C$15)-'إعدادات'!$B$15)*'إعدادات'!$D$15,MAX(0,MIN(MAX(0,(I174-K174)*'إعدادات'!$B$9-'إعدادات'!$B$8),'إعدادات'!$C$16)-'إعدادات'!$B$16)*'إعدادات'!$D$16,MAX(0,MIN(MAX(0,(I174-K174)*'إعدادات'!$B$9-'إعدادات'!$B$8),'إعدادات'!$C$17)-'إعدادات'!$B$17)*'إعدادات'!$D$17,MAX(0,MIN(MAX(0,(I174-K174)*'إعدادات'!$B$9-'إعدادات'!$B$8),'إعدادات'!$C$18)-'إعدادات'!$B$18)*'إعدادات'!$D$18)/'إعدادات'!$B$9)</f>
        <v>0</v>
      </c>
      <c r="M174" s="9">
        <f>IF(A174="","",IFERROR(VLOOKUP(A174,'مدخلات الشهر'!$A$2:$K$501,8,FALSE),0))</f>
        <v>0</v>
      </c>
      <c r="N174" s="9">
        <f>IF(A174="","",IFERROR(VLOOKUP(A174,'مدخلات الشهر'!$A$2:$K$501,9,FALSE),0))</f>
        <v>0</v>
      </c>
      <c r="O174" s="9">
        <f>IF(A174="","",IFERROR(VLOOKUP(A174,'مدخلات الشهر'!$A$2:$K$501,10,FALSE),0))</f>
        <v>0</v>
      </c>
      <c r="P174" s="9">
        <f>IF(A174="","",SUM(K174:L174,M174:O174))</f>
        <v>0</v>
      </c>
      <c r="Q174" s="9">
        <f>IF(A174="","",E174+F174+G174+H174-P174)</f>
        <v>0</v>
      </c>
      <c r="R174" s="9">
        <f>IF(A174="","",J174*'إعدادات'!$B$5)</f>
        <v>0</v>
      </c>
      <c r="S174" s="9">
        <f>IF(A174="","",Q174+R174)</f>
        <v>0</v>
      </c>
    </row>
    <row r="175" spans="1:19" ht="20" customHeight="1">
      <c r="A175" s="5">
        <f>IF('بيانات العاملين'!A175="","",'بيانات العاملين'!A175)</f>
        <v>0</v>
      </c>
      <c r="B175" s="5">
        <f>IF(A175="","",IFERROR(VLOOKUP(A175,'بيانات العاملين'!$A$2:$J$501,2,FALSE),""))</f>
        <v>0</v>
      </c>
      <c r="C175" s="5">
        <f>IF(A175="","",IFERROR(VLOOKUP(A175,'بيانات العاملين'!$A$2:$J$501,4,FALSE),""))</f>
        <v>0</v>
      </c>
      <c r="D175" s="9">
        <f>IF(A175="","",IFERROR(VLOOKUP(A175,'بيانات العاملين'!$A$2:$J$501,8,FALSE),0))</f>
        <v>0</v>
      </c>
      <c r="E175" s="9">
        <f>IF(A175="","",MAX(0,D175*IFERROR(VLOOKUP(A175,'مدخلات الشهر'!$A$2:$K$501,3,FALSE),0)/(IFERROR(VLOOKUP(A175,'مدخلات الشهر'!$A$2:$K$501,3,FALSE),0)+IFERROR(VLOOKUP(A175,'مدخلات الشهر'!$A$2:$K$501,4,FALSE),0),1)))</f>
        <v>0</v>
      </c>
      <c r="F175" s="9">
        <f>IF(A175="","",IFERROR(VLOOKUP(A175,'مدخلات الشهر'!$A$2:$K$501,5,FALSE),0))</f>
        <v>0</v>
      </c>
      <c r="G175" s="9">
        <f>IF(A175="","",IFERROR(VLOOKUP(A175,'مدخلات الشهر'!$A$2:$K$501,6,FALSE),0))</f>
        <v>0</v>
      </c>
      <c r="H175" s="9">
        <f>IF(A175="","",IFERROR(VLOOKUP(A175,'مدخلات الشهر'!$A$2:$K$501,7,FALSE),0))</f>
        <v>0</v>
      </c>
      <c r="I175" s="9">
        <f>IF(A175="","",E175+F175+G175)</f>
        <v>0</v>
      </c>
      <c r="J175" s="9">
        <f>IF(A175="","",IFERROR(VLOOKUP(A175,'بيانات العاملين'!$A$2:$J$501,9,FALSE),0))</f>
        <v>0</v>
      </c>
      <c r="K175" s="9">
        <f>IF(A175="","",J175*'إعدادات'!$B$4)</f>
        <v>0</v>
      </c>
      <c r="L175" s="9">
        <f>IF(A175="","",SUM(MAX(0,MIN(MAX(0,(I175-K175)*'إعدادات'!$B$9-'إعدادات'!$B$8),'إعدادات'!$C$13)-'إعدادات'!$B$13)*'إعدادات'!$D$13,MAX(0,MIN(MAX(0,(I175-K175)*'إعدادات'!$B$9-'إعدادات'!$B$8),'إعدادات'!$C$14)-'إعدادات'!$B$14)*'إعدادات'!$D$14,MAX(0,MIN(MAX(0,(I175-K175)*'إعدادات'!$B$9-'إعدادات'!$B$8),'إعدادات'!$C$15)-'إعدادات'!$B$15)*'إعدادات'!$D$15,MAX(0,MIN(MAX(0,(I175-K175)*'إعدادات'!$B$9-'إعدادات'!$B$8),'إعدادات'!$C$16)-'إعدادات'!$B$16)*'إعدادات'!$D$16,MAX(0,MIN(MAX(0,(I175-K175)*'إعدادات'!$B$9-'إعدادات'!$B$8),'إعدادات'!$C$17)-'إعدادات'!$B$17)*'إعدادات'!$D$17,MAX(0,MIN(MAX(0,(I175-K175)*'إعدادات'!$B$9-'إعدادات'!$B$8),'إعدادات'!$C$18)-'إعدادات'!$B$18)*'إعدادات'!$D$18)/'إعدادات'!$B$9)</f>
        <v>0</v>
      </c>
      <c r="M175" s="9">
        <f>IF(A175="","",IFERROR(VLOOKUP(A175,'مدخلات الشهر'!$A$2:$K$501,8,FALSE),0))</f>
        <v>0</v>
      </c>
      <c r="N175" s="9">
        <f>IF(A175="","",IFERROR(VLOOKUP(A175,'مدخلات الشهر'!$A$2:$K$501,9,FALSE),0))</f>
        <v>0</v>
      </c>
      <c r="O175" s="9">
        <f>IF(A175="","",IFERROR(VLOOKUP(A175,'مدخلات الشهر'!$A$2:$K$501,10,FALSE),0))</f>
        <v>0</v>
      </c>
      <c r="P175" s="9">
        <f>IF(A175="","",SUM(K175:L175,M175:O175))</f>
        <v>0</v>
      </c>
      <c r="Q175" s="9">
        <f>IF(A175="","",E175+F175+G175+H175-P175)</f>
        <v>0</v>
      </c>
      <c r="R175" s="9">
        <f>IF(A175="","",J175*'إعدادات'!$B$5)</f>
        <v>0</v>
      </c>
      <c r="S175" s="9">
        <f>IF(A175="","",Q175+R175)</f>
        <v>0</v>
      </c>
    </row>
    <row r="176" spans="1:19" ht="20" customHeight="1">
      <c r="A176" s="5">
        <f>IF('بيانات العاملين'!A176="","",'بيانات العاملين'!A176)</f>
        <v>0</v>
      </c>
      <c r="B176" s="5">
        <f>IF(A176="","",IFERROR(VLOOKUP(A176,'بيانات العاملين'!$A$2:$J$501,2,FALSE),""))</f>
        <v>0</v>
      </c>
      <c r="C176" s="5">
        <f>IF(A176="","",IFERROR(VLOOKUP(A176,'بيانات العاملين'!$A$2:$J$501,4,FALSE),""))</f>
        <v>0</v>
      </c>
      <c r="D176" s="9">
        <f>IF(A176="","",IFERROR(VLOOKUP(A176,'بيانات العاملين'!$A$2:$J$501,8,FALSE),0))</f>
        <v>0</v>
      </c>
      <c r="E176" s="9">
        <f>IF(A176="","",MAX(0,D176*IFERROR(VLOOKUP(A176,'مدخلات الشهر'!$A$2:$K$501,3,FALSE),0)/(IFERROR(VLOOKUP(A176,'مدخلات الشهر'!$A$2:$K$501,3,FALSE),0)+IFERROR(VLOOKUP(A176,'مدخلات الشهر'!$A$2:$K$501,4,FALSE),0),1)))</f>
        <v>0</v>
      </c>
      <c r="F176" s="9">
        <f>IF(A176="","",IFERROR(VLOOKUP(A176,'مدخلات الشهر'!$A$2:$K$501,5,FALSE),0))</f>
        <v>0</v>
      </c>
      <c r="G176" s="9">
        <f>IF(A176="","",IFERROR(VLOOKUP(A176,'مدخلات الشهر'!$A$2:$K$501,6,FALSE),0))</f>
        <v>0</v>
      </c>
      <c r="H176" s="9">
        <f>IF(A176="","",IFERROR(VLOOKUP(A176,'مدخلات الشهر'!$A$2:$K$501,7,FALSE),0))</f>
        <v>0</v>
      </c>
      <c r="I176" s="9">
        <f>IF(A176="","",E176+F176+G176)</f>
        <v>0</v>
      </c>
      <c r="J176" s="9">
        <f>IF(A176="","",IFERROR(VLOOKUP(A176,'بيانات العاملين'!$A$2:$J$501,9,FALSE),0))</f>
        <v>0</v>
      </c>
      <c r="K176" s="9">
        <f>IF(A176="","",J176*'إعدادات'!$B$4)</f>
        <v>0</v>
      </c>
      <c r="L176" s="9">
        <f>IF(A176="","",SUM(MAX(0,MIN(MAX(0,(I176-K176)*'إعدادات'!$B$9-'إعدادات'!$B$8),'إعدادات'!$C$13)-'إعدادات'!$B$13)*'إعدادات'!$D$13,MAX(0,MIN(MAX(0,(I176-K176)*'إعدادات'!$B$9-'إعدادات'!$B$8),'إعدادات'!$C$14)-'إعدادات'!$B$14)*'إعدادات'!$D$14,MAX(0,MIN(MAX(0,(I176-K176)*'إعدادات'!$B$9-'إعدادات'!$B$8),'إعدادات'!$C$15)-'إعدادات'!$B$15)*'إعدادات'!$D$15,MAX(0,MIN(MAX(0,(I176-K176)*'إعدادات'!$B$9-'إعدادات'!$B$8),'إعدادات'!$C$16)-'إعدادات'!$B$16)*'إعدادات'!$D$16,MAX(0,MIN(MAX(0,(I176-K176)*'إعدادات'!$B$9-'إعدادات'!$B$8),'إعدادات'!$C$17)-'إعدادات'!$B$17)*'إعدادات'!$D$17,MAX(0,MIN(MAX(0,(I176-K176)*'إعدادات'!$B$9-'إعدادات'!$B$8),'إعدادات'!$C$18)-'إعدادات'!$B$18)*'إعدادات'!$D$18)/'إعدادات'!$B$9)</f>
        <v>0</v>
      </c>
      <c r="M176" s="9">
        <f>IF(A176="","",IFERROR(VLOOKUP(A176,'مدخلات الشهر'!$A$2:$K$501,8,FALSE),0))</f>
        <v>0</v>
      </c>
      <c r="N176" s="9">
        <f>IF(A176="","",IFERROR(VLOOKUP(A176,'مدخلات الشهر'!$A$2:$K$501,9,FALSE),0))</f>
        <v>0</v>
      </c>
      <c r="O176" s="9">
        <f>IF(A176="","",IFERROR(VLOOKUP(A176,'مدخلات الشهر'!$A$2:$K$501,10,FALSE),0))</f>
        <v>0</v>
      </c>
      <c r="P176" s="9">
        <f>IF(A176="","",SUM(K176:L176,M176:O176))</f>
        <v>0</v>
      </c>
      <c r="Q176" s="9">
        <f>IF(A176="","",E176+F176+G176+H176-P176)</f>
        <v>0</v>
      </c>
      <c r="R176" s="9">
        <f>IF(A176="","",J176*'إعدادات'!$B$5)</f>
        <v>0</v>
      </c>
      <c r="S176" s="9">
        <f>IF(A176="","",Q176+R176)</f>
        <v>0</v>
      </c>
    </row>
    <row r="177" spans="1:19" ht="20" customHeight="1">
      <c r="A177" s="5">
        <f>IF('بيانات العاملين'!A177="","",'بيانات العاملين'!A177)</f>
        <v>0</v>
      </c>
      <c r="B177" s="5">
        <f>IF(A177="","",IFERROR(VLOOKUP(A177,'بيانات العاملين'!$A$2:$J$501,2,FALSE),""))</f>
        <v>0</v>
      </c>
      <c r="C177" s="5">
        <f>IF(A177="","",IFERROR(VLOOKUP(A177,'بيانات العاملين'!$A$2:$J$501,4,FALSE),""))</f>
        <v>0</v>
      </c>
      <c r="D177" s="9">
        <f>IF(A177="","",IFERROR(VLOOKUP(A177,'بيانات العاملين'!$A$2:$J$501,8,FALSE),0))</f>
        <v>0</v>
      </c>
      <c r="E177" s="9">
        <f>IF(A177="","",MAX(0,D177*IFERROR(VLOOKUP(A177,'مدخلات الشهر'!$A$2:$K$501,3,FALSE),0)/(IFERROR(VLOOKUP(A177,'مدخلات الشهر'!$A$2:$K$501,3,FALSE),0)+IFERROR(VLOOKUP(A177,'مدخلات الشهر'!$A$2:$K$501,4,FALSE),0),1)))</f>
        <v>0</v>
      </c>
      <c r="F177" s="9">
        <f>IF(A177="","",IFERROR(VLOOKUP(A177,'مدخلات الشهر'!$A$2:$K$501,5,FALSE),0))</f>
        <v>0</v>
      </c>
      <c r="G177" s="9">
        <f>IF(A177="","",IFERROR(VLOOKUP(A177,'مدخلات الشهر'!$A$2:$K$501,6,FALSE),0))</f>
        <v>0</v>
      </c>
      <c r="H177" s="9">
        <f>IF(A177="","",IFERROR(VLOOKUP(A177,'مدخلات الشهر'!$A$2:$K$501,7,FALSE),0))</f>
        <v>0</v>
      </c>
      <c r="I177" s="9">
        <f>IF(A177="","",E177+F177+G177)</f>
        <v>0</v>
      </c>
      <c r="J177" s="9">
        <f>IF(A177="","",IFERROR(VLOOKUP(A177,'بيانات العاملين'!$A$2:$J$501,9,FALSE),0))</f>
        <v>0</v>
      </c>
      <c r="K177" s="9">
        <f>IF(A177="","",J177*'إعدادات'!$B$4)</f>
        <v>0</v>
      </c>
      <c r="L177" s="9">
        <f>IF(A177="","",SUM(MAX(0,MIN(MAX(0,(I177-K177)*'إعدادات'!$B$9-'إعدادات'!$B$8),'إعدادات'!$C$13)-'إعدادات'!$B$13)*'إعدادات'!$D$13,MAX(0,MIN(MAX(0,(I177-K177)*'إعدادات'!$B$9-'إعدادات'!$B$8),'إعدادات'!$C$14)-'إعدادات'!$B$14)*'إعدادات'!$D$14,MAX(0,MIN(MAX(0,(I177-K177)*'إعدادات'!$B$9-'إعدادات'!$B$8),'إعدادات'!$C$15)-'إعدادات'!$B$15)*'إعدادات'!$D$15,MAX(0,MIN(MAX(0,(I177-K177)*'إعدادات'!$B$9-'إعدادات'!$B$8),'إعدادات'!$C$16)-'إعدادات'!$B$16)*'إعدادات'!$D$16,MAX(0,MIN(MAX(0,(I177-K177)*'إعدادات'!$B$9-'إعدادات'!$B$8),'إعدادات'!$C$17)-'إعدادات'!$B$17)*'إعدادات'!$D$17,MAX(0,MIN(MAX(0,(I177-K177)*'إعدادات'!$B$9-'إعدادات'!$B$8),'إعدادات'!$C$18)-'إعدادات'!$B$18)*'إعدادات'!$D$18)/'إعدادات'!$B$9)</f>
        <v>0</v>
      </c>
      <c r="M177" s="9">
        <f>IF(A177="","",IFERROR(VLOOKUP(A177,'مدخلات الشهر'!$A$2:$K$501,8,FALSE),0))</f>
        <v>0</v>
      </c>
      <c r="N177" s="9">
        <f>IF(A177="","",IFERROR(VLOOKUP(A177,'مدخلات الشهر'!$A$2:$K$501,9,FALSE),0))</f>
        <v>0</v>
      </c>
      <c r="O177" s="9">
        <f>IF(A177="","",IFERROR(VLOOKUP(A177,'مدخلات الشهر'!$A$2:$K$501,10,FALSE),0))</f>
        <v>0</v>
      </c>
      <c r="P177" s="9">
        <f>IF(A177="","",SUM(K177:L177,M177:O177))</f>
        <v>0</v>
      </c>
      <c r="Q177" s="9">
        <f>IF(A177="","",E177+F177+G177+H177-P177)</f>
        <v>0</v>
      </c>
      <c r="R177" s="9">
        <f>IF(A177="","",J177*'إعدادات'!$B$5)</f>
        <v>0</v>
      </c>
      <c r="S177" s="9">
        <f>IF(A177="","",Q177+R177)</f>
        <v>0</v>
      </c>
    </row>
    <row r="178" spans="1:19" ht="20" customHeight="1">
      <c r="A178" s="5">
        <f>IF('بيانات العاملين'!A178="","",'بيانات العاملين'!A178)</f>
        <v>0</v>
      </c>
      <c r="B178" s="5">
        <f>IF(A178="","",IFERROR(VLOOKUP(A178,'بيانات العاملين'!$A$2:$J$501,2,FALSE),""))</f>
        <v>0</v>
      </c>
      <c r="C178" s="5">
        <f>IF(A178="","",IFERROR(VLOOKUP(A178,'بيانات العاملين'!$A$2:$J$501,4,FALSE),""))</f>
        <v>0</v>
      </c>
      <c r="D178" s="9">
        <f>IF(A178="","",IFERROR(VLOOKUP(A178,'بيانات العاملين'!$A$2:$J$501,8,FALSE),0))</f>
        <v>0</v>
      </c>
      <c r="E178" s="9">
        <f>IF(A178="","",MAX(0,D178*IFERROR(VLOOKUP(A178,'مدخلات الشهر'!$A$2:$K$501,3,FALSE),0)/(IFERROR(VLOOKUP(A178,'مدخلات الشهر'!$A$2:$K$501,3,FALSE),0)+IFERROR(VLOOKUP(A178,'مدخلات الشهر'!$A$2:$K$501,4,FALSE),0),1)))</f>
        <v>0</v>
      </c>
      <c r="F178" s="9">
        <f>IF(A178="","",IFERROR(VLOOKUP(A178,'مدخلات الشهر'!$A$2:$K$501,5,FALSE),0))</f>
        <v>0</v>
      </c>
      <c r="G178" s="9">
        <f>IF(A178="","",IFERROR(VLOOKUP(A178,'مدخلات الشهر'!$A$2:$K$501,6,FALSE),0))</f>
        <v>0</v>
      </c>
      <c r="H178" s="9">
        <f>IF(A178="","",IFERROR(VLOOKUP(A178,'مدخلات الشهر'!$A$2:$K$501,7,FALSE),0))</f>
        <v>0</v>
      </c>
      <c r="I178" s="9">
        <f>IF(A178="","",E178+F178+G178)</f>
        <v>0</v>
      </c>
      <c r="J178" s="9">
        <f>IF(A178="","",IFERROR(VLOOKUP(A178,'بيانات العاملين'!$A$2:$J$501,9,FALSE),0))</f>
        <v>0</v>
      </c>
      <c r="K178" s="9">
        <f>IF(A178="","",J178*'إعدادات'!$B$4)</f>
        <v>0</v>
      </c>
      <c r="L178" s="9">
        <f>IF(A178="","",SUM(MAX(0,MIN(MAX(0,(I178-K178)*'إعدادات'!$B$9-'إعدادات'!$B$8),'إعدادات'!$C$13)-'إعدادات'!$B$13)*'إعدادات'!$D$13,MAX(0,MIN(MAX(0,(I178-K178)*'إعدادات'!$B$9-'إعدادات'!$B$8),'إعدادات'!$C$14)-'إعدادات'!$B$14)*'إعدادات'!$D$14,MAX(0,MIN(MAX(0,(I178-K178)*'إعدادات'!$B$9-'إعدادات'!$B$8),'إعدادات'!$C$15)-'إعدادات'!$B$15)*'إعدادات'!$D$15,MAX(0,MIN(MAX(0,(I178-K178)*'إعدادات'!$B$9-'إعدادات'!$B$8),'إعدادات'!$C$16)-'إعدادات'!$B$16)*'إعدادات'!$D$16,MAX(0,MIN(MAX(0,(I178-K178)*'إعدادات'!$B$9-'إعدادات'!$B$8),'إعدادات'!$C$17)-'إعدادات'!$B$17)*'إعدادات'!$D$17,MAX(0,MIN(MAX(0,(I178-K178)*'إعدادات'!$B$9-'إعدادات'!$B$8),'إعدادات'!$C$18)-'إعدادات'!$B$18)*'إعدادات'!$D$18)/'إعدادات'!$B$9)</f>
        <v>0</v>
      </c>
      <c r="M178" s="9">
        <f>IF(A178="","",IFERROR(VLOOKUP(A178,'مدخلات الشهر'!$A$2:$K$501,8,FALSE),0))</f>
        <v>0</v>
      </c>
      <c r="N178" s="9">
        <f>IF(A178="","",IFERROR(VLOOKUP(A178,'مدخلات الشهر'!$A$2:$K$501,9,FALSE),0))</f>
        <v>0</v>
      </c>
      <c r="O178" s="9">
        <f>IF(A178="","",IFERROR(VLOOKUP(A178,'مدخلات الشهر'!$A$2:$K$501,10,FALSE),0))</f>
        <v>0</v>
      </c>
      <c r="P178" s="9">
        <f>IF(A178="","",SUM(K178:L178,M178:O178))</f>
        <v>0</v>
      </c>
      <c r="Q178" s="9">
        <f>IF(A178="","",E178+F178+G178+H178-P178)</f>
        <v>0</v>
      </c>
      <c r="R178" s="9">
        <f>IF(A178="","",J178*'إعدادات'!$B$5)</f>
        <v>0</v>
      </c>
      <c r="S178" s="9">
        <f>IF(A178="","",Q178+R178)</f>
        <v>0</v>
      </c>
    </row>
    <row r="179" spans="1:19" ht="20" customHeight="1">
      <c r="A179" s="5">
        <f>IF('بيانات العاملين'!A179="","",'بيانات العاملين'!A179)</f>
        <v>0</v>
      </c>
      <c r="B179" s="5">
        <f>IF(A179="","",IFERROR(VLOOKUP(A179,'بيانات العاملين'!$A$2:$J$501,2,FALSE),""))</f>
        <v>0</v>
      </c>
      <c r="C179" s="5">
        <f>IF(A179="","",IFERROR(VLOOKUP(A179,'بيانات العاملين'!$A$2:$J$501,4,FALSE),""))</f>
        <v>0</v>
      </c>
      <c r="D179" s="9">
        <f>IF(A179="","",IFERROR(VLOOKUP(A179,'بيانات العاملين'!$A$2:$J$501,8,FALSE),0))</f>
        <v>0</v>
      </c>
      <c r="E179" s="9">
        <f>IF(A179="","",MAX(0,D179*IFERROR(VLOOKUP(A179,'مدخلات الشهر'!$A$2:$K$501,3,FALSE),0)/(IFERROR(VLOOKUP(A179,'مدخلات الشهر'!$A$2:$K$501,3,FALSE),0)+IFERROR(VLOOKUP(A179,'مدخلات الشهر'!$A$2:$K$501,4,FALSE),0),1)))</f>
        <v>0</v>
      </c>
      <c r="F179" s="9">
        <f>IF(A179="","",IFERROR(VLOOKUP(A179,'مدخلات الشهر'!$A$2:$K$501,5,FALSE),0))</f>
        <v>0</v>
      </c>
      <c r="G179" s="9">
        <f>IF(A179="","",IFERROR(VLOOKUP(A179,'مدخلات الشهر'!$A$2:$K$501,6,FALSE),0))</f>
        <v>0</v>
      </c>
      <c r="H179" s="9">
        <f>IF(A179="","",IFERROR(VLOOKUP(A179,'مدخلات الشهر'!$A$2:$K$501,7,FALSE),0))</f>
        <v>0</v>
      </c>
      <c r="I179" s="9">
        <f>IF(A179="","",E179+F179+G179)</f>
        <v>0</v>
      </c>
      <c r="J179" s="9">
        <f>IF(A179="","",IFERROR(VLOOKUP(A179,'بيانات العاملين'!$A$2:$J$501,9,FALSE),0))</f>
        <v>0</v>
      </c>
      <c r="K179" s="9">
        <f>IF(A179="","",J179*'إعدادات'!$B$4)</f>
        <v>0</v>
      </c>
      <c r="L179" s="9">
        <f>IF(A179="","",SUM(MAX(0,MIN(MAX(0,(I179-K179)*'إعدادات'!$B$9-'إعدادات'!$B$8),'إعدادات'!$C$13)-'إعدادات'!$B$13)*'إعدادات'!$D$13,MAX(0,MIN(MAX(0,(I179-K179)*'إعدادات'!$B$9-'إعدادات'!$B$8),'إعدادات'!$C$14)-'إعدادات'!$B$14)*'إعدادات'!$D$14,MAX(0,MIN(MAX(0,(I179-K179)*'إعدادات'!$B$9-'إعدادات'!$B$8),'إعدادات'!$C$15)-'إعدادات'!$B$15)*'إعدادات'!$D$15,MAX(0,MIN(MAX(0,(I179-K179)*'إعدادات'!$B$9-'إعدادات'!$B$8),'إعدادات'!$C$16)-'إعدادات'!$B$16)*'إعدادات'!$D$16,MAX(0,MIN(MAX(0,(I179-K179)*'إعدادات'!$B$9-'إعدادات'!$B$8),'إعدادات'!$C$17)-'إعدادات'!$B$17)*'إعدادات'!$D$17,MAX(0,MIN(MAX(0,(I179-K179)*'إعدادات'!$B$9-'إعدادات'!$B$8),'إعدادات'!$C$18)-'إعدادات'!$B$18)*'إعدادات'!$D$18)/'إعدادات'!$B$9)</f>
        <v>0</v>
      </c>
      <c r="M179" s="9">
        <f>IF(A179="","",IFERROR(VLOOKUP(A179,'مدخلات الشهر'!$A$2:$K$501,8,FALSE),0))</f>
        <v>0</v>
      </c>
      <c r="N179" s="9">
        <f>IF(A179="","",IFERROR(VLOOKUP(A179,'مدخلات الشهر'!$A$2:$K$501,9,FALSE),0))</f>
        <v>0</v>
      </c>
      <c r="O179" s="9">
        <f>IF(A179="","",IFERROR(VLOOKUP(A179,'مدخلات الشهر'!$A$2:$K$501,10,FALSE),0))</f>
        <v>0</v>
      </c>
      <c r="P179" s="9">
        <f>IF(A179="","",SUM(K179:L179,M179:O179))</f>
        <v>0</v>
      </c>
      <c r="Q179" s="9">
        <f>IF(A179="","",E179+F179+G179+H179-P179)</f>
        <v>0</v>
      </c>
      <c r="R179" s="9">
        <f>IF(A179="","",J179*'إعدادات'!$B$5)</f>
        <v>0</v>
      </c>
      <c r="S179" s="9">
        <f>IF(A179="","",Q179+R179)</f>
        <v>0</v>
      </c>
    </row>
    <row r="180" spans="1:19" ht="20" customHeight="1">
      <c r="A180" s="5">
        <f>IF('بيانات العاملين'!A180="","",'بيانات العاملين'!A180)</f>
        <v>0</v>
      </c>
      <c r="B180" s="5">
        <f>IF(A180="","",IFERROR(VLOOKUP(A180,'بيانات العاملين'!$A$2:$J$501,2,FALSE),""))</f>
        <v>0</v>
      </c>
      <c r="C180" s="5">
        <f>IF(A180="","",IFERROR(VLOOKUP(A180,'بيانات العاملين'!$A$2:$J$501,4,FALSE),""))</f>
        <v>0</v>
      </c>
      <c r="D180" s="9">
        <f>IF(A180="","",IFERROR(VLOOKUP(A180,'بيانات العاملين'!$A$2:$J$501,8,FALSE),0))</f>
        <v>0</v>
      </c>
      <c r="E180" s="9">
        <f>IF(A180="","",MAX(0,D180*IFERROR(VLOOKUP(A180,'مدخلات الشهر'!$A$2:$K$501,3,FALSE),0)/(IFERROR(VLOOKUP(A180,'مدخلات الشهر'!$A$2:$K$501,3,FALSE),0)+IFERROR(VLOOKUP(A180,'مدخلات الشهر'!$A$2:$K$501,4,FALSE),0),1)))</f>
        <v>0</v>
      </c>
      <c r="F180" s="9">
        <f>IF(A180="","",IFERROR(VLOOKUP(A180,'مدخلات الشهر'!$A$2:$K$501,5,FALSE),0))</f>
        <v>0</v>
      </c>
      <c r="G180" s="9">
        <f>IF(A180="","",IFERROR(VLOOKUP(A180,'مدخلات الشهر'!$A$2:$K$501,6,FALSE),0))</f>
        <v>0</v>
      </c>
      <c r="H180" s="9">
        <f>IF(A180="","",IFERROR(VLOOKUP(A180,'مدخلات الشهر'!$A$2:$K$501,7,FALSE),0))</f>
        <v>0</v>
      </c>
      <c r="I180" s="9">
        <f>IF(A180="","",E180+F180+G180)</f>
        <v>0</v>
      </c>
      <c r="J180" s="9">
        <f>IF(A180="","",IFERROR(VLOOKUP(A180,'بيانات العاملين'!$A$2:$J$501,9,FALSE),0))</f>
        <v>0</v>
      </c>
      <c r="K180" s="9">
        <f>IF(A180="","",J180*'إعدادات'!$B$4)</f>
        <v>0</v>
      </c>
      <c r="L180" s="9">
        <f>IF(A180="","",SUM(MAX(0,MIN(MAX(0,(I180-K180)*'إعدادات'!$B$9-'إعدادات'!$B$8),'إعدادات'!$C$13)-'إعدادات'!$B$13)*'إعدادات'!$D$13,MAX(0,MIN(MAX(0,(I180-K180)*'إعدادات'!$B$9-'إعدادات'!$B$8),'إعدادات'!$C$14)-'إعدادات'!$B$14)*'إعدادات'!$D$14,MAX(0,MIN(MAX(0,(I180-K180)*'إعدادات'!$B$9-'إعدادات'!$B$8),'إعدادات'!$C$15)-'إعدادات'!$B$15)*'إعدادات'!$D$15,MAX(0,MIN(MAX(0,(I180-K180)*'إعدادات'!$B$9-'إعدادات'!$B$8),'إعدادات'!$C$16)-'إعدادات'!$B$16)*'إعدادات'!$D$16,MAX(0,MIN(MAX(0,(I180-K180)*'إعدادات'!$B$9-'إعدادات'!$B$8),'إعدادات'!$C$17)-'إعدادات'!$B$17)*'إعدادات'!$D$17,MAX(0,MIN(MAX(0,(I180-K180)*'إعدادات'!$B$9-'إعدادات'!$B$8),'إعدادات'!$C$18)-'إعدادات'!$B$18)*'إعدادات'!$D$18)/'إعدادات'!$B$9)</f>
        <v>0</v>
      </c>
      <c r="M180" s="9">
        <f>IF(A180="","",IFERROR(VLOOKUP(A180,'مدخلات الشهر'!$A$2:$K$501,8,FALSE),0))</f>
        <v>0</v>
      </c>
      <c r="N180" s="9">
        <f>IF(A180="","",IFERROR(VLOOKUP(A180,'مدخلات الشهر'!$A$2:$K$501,9,FALSE),0))</f>
        <v>0</v>
      </c>
      <c r="O180" s="9">
        <f>IF(A180="","",IFERROR(VLOOKUP(A180,'مدخلات الشهر'!$A$2:$K$501,10,FALSE),0))</f>
        <v>0</v>
      </c>
      <c r="P180" s="9">
        <f>IF(A180="","",SUM(K180:L180,M180:O180))</f>
        <v>0</v>
      </c>
      <c r="Q180" s="9">
        <f>IF(A180="","",E180+F180+G180+H180-P180)</f>
        <v>0</v>
      </c>
      <c r="R180" s="9">
        <f>IF(A180="","",J180*'إعدادات'!$B$5)</f>
        <v>0</v>
      </c>
      <c r="S180" s="9">
        <f>IF(A180="","",Q180+R180)</f>
        <v>0</v>
      </c>
    </row>
    <row r="181" spans="1:19" ht="20" customHeight="1">
      <c r="A181" s="5">
        <f>IF('بيانات العاملين'!A181="","",'بيانات العاملين'!A181)</f>
        <v>0</v>
      </c>
      <c r="B181" s="5">
        <f>IF(A181="","",IFERROR(VLOOKUP(A181,'بيانات العاملين'!$A$2:$J$501,2,FALSE),""))</f>
        <v>0</v>
      </c>
      <c r="C181" s="5">
        <f>IF(A181="","",IFERROR(VLOOKUP(A181,'بيانات العاملين'!$A$2:$J$501,4,FALSE),""))</f>
        <v>0</v>
      </c>
      <c r="D181" s="9">
        <f>IF(A181="","",IFERROR(VLOOKUP(A181,'بيانات العاملين'!$A$2:$J$501,8,FALSE),0))</f>
        <v>0</v>
      </c>
      <c r="E181" s="9">
        <f>IF(A181="","",MAX(0,D181*IFERROR(VLOOKUP(A181,'مدخلات الشهر'!$A$2:$K$501,3,FALSE),0)/(IFERROR(VLOOKUP(A181,'مدخلات الشهر'!$A$2:$K$501,3,FALSE),0)+IFERROR(VLOOKUP(A181,'مدخلات الشهر'!$A$2:$K$501,4,FALSE),0),1)))</f>
        <v>0</v>
      </c>
      <c r="F181" s="9">
        <f>IF(A181="","",IFERROR(VLOOKUP(A181,'مدخلات الشهر'!$A$2:$K$501,5,FALSE),0))</f>
        <v>0</v>
      </c>
      <c r="G181" s="9">
        <f>IF(A181="","",IFERROR(VLOOKUP(A181,'مدخلات الشهر'!$A$2:$K$501,6,FALSE),0))</f>
        <v>0</v>
      </c>
      <c r="H181" s="9">
        <f>IF(A181="","",IFERROR(VLOOKUP(A181,'مدخلات الشهر'!$A$2:$K$501,7,FALSE),0))</f>
        <v>0</v>
      </c>
      <c r="I181" s="9">
        <f>IF(A181="","",E181+F181+G181)</f>
        <v>0</v>
      </c>
      <c r="J181" s="9">
        <f>IF(A181="","",IFERROR(VLOOKUP(A181,'بيانات العاملين'!$A$2:$J$501,9,FALSE),0))</f>
        <v>0</v>
      </c>
      <c r="K181" s="9">
        <f>IF(A181="","",J181*'إعدادات'!$B$4)</f>
        <v>0</v>
      </c>
      <c r="L181" s="9">
        <f>IF(A181="","",SUM(MAX(0,MIN(MAX(0,(I181-K181)*'إعدادات'!$B$9-'إعدادات'!$B$8),'إعدادات'!$C$13)-'إعدادات'!$B$13)*'إعدادات'!$D$13,MAX(0,MIN(MAX(0,(I181-K181)*'إعدادات'!$B$9-'إعدادات'!$B$8),'إعدادات'!$C$14)-'إعدادات'!$B$14)*'إعدادات'!$D$14,MAX(0,MIN(MAX(0,(I181-K181)*'إعدادات'!$B$9-'إعدادات'!$B$8),'إعدادات'!$C$15)-'إعدادات'!$B$15)*'إعدادات'!$D$15,MAX(0,MIN(MAX(0,(I181-K181)*'إعدادات'!$B$9-'إعدادات'!$B$8),'إعدادات'!$C$16)-'إعدادات'!$B$16)*'إعدادات'!$D$16,MAX(0,MIN(MAX(0,(I181-K181)*'إعدادات'!$B$9-'إعدادات'!$B$8),'إعدادات'!$C$17)-'إعدادات'!$B$17)*'إعدادات'!$D$17,MAX(0,MIN(MAX(0,(I181-K181)*'إعدادات'!$B$9-'إعدادات'!$B$8),'إعدادات'!$C$18)-'إعدادات'!$B$18)*'إعدادات'!$D$18)/'إعدادات'!$B$9)</f>
        <v>0</v>
      </c>
      <c r="M181" s="9">
        <f>IF(A181="","",IFERROR(VLOOKUP(A181,'مدخلات الشهر'!$A$2:$K$501,8,FALSE),0))</f>
        <v>0</v>
      </c>
      <c r="N181" s="9">
        <f>IF(A181="","",IFERROR(VLOOKUP(A181,'مدخلات الشهر'!$A$2:$K$501,9,FALSE),0))</f>
        <v>0</v>
      </c>
      <c r="O181" s="9">
        <f>IF(A181="","",IFERROR(VLOOKUP(A181,'مدخلات الشهر'!$A$2:$K$501,10,FALSE),0))</f>
        <v>0</v>
      </c>
      <c r="P181" s="9">
        <f>IF(A181="","",SUM(K181:L181,M181:O181))</f>
        <v>0</v>
      </c>
      <c r="Q181" s="9">
        <f>IF(A181="","",E181+F181+G181+H181-P181)</f>
        <v>0</v>
      </c>
      <c r="R181" s="9">
        <f>IF(A181="","",J181*'إعدادات'!$B$5)</f>
        <v>0</v>
      </c>
      <c r="S181" s="9">
        <f>IF(A181="","",Q181+R181)</f>
        <v>0</v>
      </c>
    </row>
    <row r="182" spans="1:19" ht="20" customHeight="1">
      <c r="A182" s="5">
        <f>IF('بيانات العاملين'!A182="","",'بيانات العاملين'!A182)</f>
        <v>0</v>
      </c>
      <c r="B182" s="5">
        <f>IF(A182="","",IFERROR(VLOOKUP(A182,'بيانات العاملين'!$A$2:$J$501,2,FALSE),""))</f>
        <v>0</v>
      </c>
      <c r="C182" s="5">
        <f>IF(A182="","",IFERROR(VLOOKUP(A182,'بيانات العاملين'!$A$2:$J$501,4,FALSE),""))</f>
        <v>0</v>
      </c>
      <c r="D182" s="9">
        <f>IF(A182="","",IFERROR(VLOOKUP(A182,'بيانات العاملين'!$A$2:$J$501,8,FALSE),0))</f>
        <v>0</v>
      </c>
      <c r="E182" s="9">
        <f>IF(A182="","",MAX(0,D182*IFERROR(VLOOKUP(A182,'مدخلات الشهر'!$A$2:$K$501,3,FALSE),0)/(IFERROR(VLOOKUP(A182,'مدخلات الشهر'!$A$2:$K$501,3,FALSE),0)+IFERROR(VLOOKUP(A182,'مدخلات الشهر'!$A$2:$K$501,4,FALSE),0),1)))</f>
        <v>0</v>
      </c>
      <c r="F182" s="9">
        <f>IF(A182="","",IFERROR(VLOOKUP(A182,'مدخلات الشهر'!$A$2:$K$501,5,FALSE),0))</f>
        <v>0</v>
      </c>
      <c r="G182" s="9">
        <f>IF(A182="","",IFERROR(VLOOKUP(A182,'مدخلات الشهر'!$A$2:$K$501,6,FALSE),0))</f>
        <v>0</v>
      </c>
      <c r="H182" s="9">
        <f>IF(A182="","",IFERROR(VLOOKUP(A182,'مدخلات الشهر'!$A$2:$K$501,7,FALSE),0))</f>
        <v>0</v>
      </c>
      <c r="I182" s="9">
        <f>IF(A182="","",E182+F182+G182)</f>
        <v>0</v>
      </c>
      <c r="J182" s="9">
        <f>IF(A182="","",IFERROR(VLOOKUP(A182,'بيانات العاملين'!$A$2:$J$501,9,FALSE),0))</f>
        <v>0</v>
      </c>
      <c r="K182" s="9">
        <f>IF(A182="","",J182*'إعدادات'!$B$4)</f>
        <v>0</v>
      </c>
      <c r="L182" s="9">
        <f>IF(A182="","",SUM(MAX(0,MIN(MAX(0,(I182-K182)*'إعدادات'!$B$9-'إعدادات'!$B$8),'إعدادات'!$C$13)-'إعدادات'!$B$13)*'إعدادات'!$D$13,MAX(0,MIN(MAX(0,(I182-K182)*'إعدادات'!$B$9-'إعدادات'!$B$8),'إعدادات'!$C$14)-'إعدادات'!$B$14)*'إعدادات'!$D$14,MAX(0,MIN(MAX(0,(I182-K182)*'إعدادات'!$B$9-'إعدادات'!$B$8),'إعدادات'!$C$15)-'إعدادات'!$B$15)*'إعدادات'!$D$15,MAX(0,MIN(MAX(0,(I182-K182)*'إعدادات'!$B$9-'إعدادات'!$B$8),'إعدادات'!$C$16)-'إعدادات'!$B$16)*'إعدادات'!$D$16,MAX(0,MIN(MAX(0,(I182-K182)*'إعدادات'!$B$9-'إعدادات'!$B$8),'إعدادات'!$C$17)-'إعدادات'!$B$17)*'إعدادات'!$D$17,MAX(0,MIN(MAX(0,(I182-K182)*'إعدادات'!$B$9-'إعدادات'!$B$8),'إعدادات'!$C$18)-'إعدادات'!$B$18)*'إعدادات'!$D$18)/'إعدادات'!$B$9)</f>
        <v>0</v>
      </c>
      <c r="M182" s="9">
        <f>IF(A182="","",IFERROR(VLOOKUP(A182,'مدخلات الشهر'!$A$2:$K$501,8,FALSE),0))</f>
        <v>0</v>
      </c>
      <c r="N182" s="9">
        <f>IF(A182="","",IFERROR(VLOOKUP(A182,'مدخلات الشهر'!$A$2:$K$501,9,FALSE),0))</f>
        <v>0</v>
      </c>
      <c r="O182" s="9">
        <f>IF(A182="","",IFERROR(VLOOKUP(A182,'مدخلات الشهر'!$A$2:$K$501,10,FALSE),0))</f>
        <v>0</v>
      </c>
      <c r="P182" s="9">
        <f>IF(A182="","",SUM(K182:L182,M182:O182))</f>
        <v>0</v>
      </c>
      <c r="Q182" s="9">
        <f>IF(A182="","",E182+F182+G182+H182-P182)</f>
        <v>0</v>
      </c>
      <c r="R182" s="9">
        <f>IF(A182="","",J182*'إعدادات'!$B$5)</f>
        <v>0</v>
      </c>
      <c r="S182" s="9">
        <f>IF(A182="","",Q182+R182)</f>
        <v>0</v>
      </c>
    </row>
    <row r="183" spans="1:19" ht="20" customHeight="1">
      <c r="A183" s="5">
        <f>IF('بيانات العاملين'!A183="","",'بيانات العاملين'!A183)</f>
        <v>0</v>
      </c>
      <c r="B183" s="5">
        <f>IF(A183="","",IFERROR(VLOOKUP(A183,'بيانات العاملين'!$A$2:$J$501,2,FALSE),""))</f>
        <v>0</v>
      </c>
      <c r="C183" s="5">
        <f>IF(A183="","",IFERROR(VLOOKUP(A183,'بيانات العاملين'!$A$2:$J$501,4,FALSE),""))</f>
        <v>0</v>
      </c>
      <c r="D183" s="9">
        <f>IF(A183="","",IFERROR(VLOOKUP(A183,'بيانات العاملين'!$A$2:$J$501,8,FALSE),0))</f>
        <v>0</v>
      </c>
      <c r="E183" s="9">
        <f>IF(A183="","",MAX(0,D183*IFERROR(VLOOKUP(A183,'مدخلات الشهر'!$A$2:$K$501,3,FALSE),0)/(IFERROR(VLOOKUP(A183,'مدخلات الشهر'!$A$2:$K$501,3,FALSE),0)+IFERROR(VLOOKUP(A183,'مدخلات الشهر'!$A$2:$K$501,4,FALSE),0),1)))</f>
        <v>0</v>
      </c>
      <c r="F183" s="9">
        <f>IF(A183="","",IFERROR(VLOOKUP(A183,'مدخلات الشهر'!$A$2:$K$501,5,FALSE),0))</f>
        <v>0</v>
      </c>
      <c r="G183" s="9">
        <f>IF(A183="","",IFERROR(VLOOKUP(A183,'مدخلات الشهر'!$A$2:$K$501,6,FALSE),0))</f>
        <v>0</v>
      </c>
      <c r="H183" s="9">
        <f>IF(A183="","",IFERROR(VLOOKUP(A183,'مدخلات الشهر'!$A$2:$K$501,7,FALSE),0))</f>
        <v>0</v>
      </c>
      <c r="I183" s="9">
        <f>IF(A183="","",E183+F183+G183)</f>
        <v>0</v>
      </c>
      <c r="J183" s="9">
        <f>IF(A183="","",IFERROR(VLOOKUP(A183,'بيانات العاملين'!$A$2:$J$501,9,FALSE),0))</f>
        <v>0</v>
      </c>
      <c r="K183" s="9">
        <f>IF(A183="","",J183*'إعدادات'!$B$4)</f>
        <v>0</v>
      </c>
      <c r="L183" s="9">
        <f>IF(A183="","",SUM(MAX(0,MIN(MAX(0,(I183-K183)*'إعدادات'!$B$9-'إعدادات'!$B$8),'إعدادات'!$C$13)-'إعدادات'!$B$13)*'إعدادات'!$D$13,MAX(0,MIN(MAX(0,(I183-K183)*'إعدادات'!$B$9-'إعدادات'!$B$8),'إعدادات'!$C$14)-'إعدادات'!$B$14)*'إعدادات'!$D$14,MAX(0,MIN(MAX(0,(I183-K183)*'إعدادات'!$B$9-'إعدادات'!$B$8),'إعدادات'!$C$15)-'إعدادات'!$B$15)*'إعدادات'!$D$15,MAX(0,MIN(MAX(0,(I183-K183)*'إعدادات'!$B$9-'إعدادات'!$B$8),'إعدادات'!$C$16)-'إعدادات'!$B$16)*'إعدادات'!$D$16,MAX(0,MIN(MAX(0,(I183-K183)*'إعدادات'!$B$9-'إعدادات'!$B$8),'إعدادات'!$C$17)-'إعدادات'!$B$17)*'إعدادات'!$D$17,MAX(0,MIN(MAX(0,(I183-K183)*'إعدادات'!$B$9-'إعدادات'!$B$8),'إعدادات'!$C$18)-'إعدادات'!$B$18)*'إعدادات'!$D$18)/'إعدادات'!$B$9)</f>
        <v>0</v>
      </c>
      <c r="M183" s="9">
        <f>IF(A183="","",IFERROR(VLOOKUP(A183,'مدخلات الشهر'!$A$2:$K$501,8,FALSE),0))</f>
        <v>0</v>
      </c>
      <c r="N183" s="9">
        <f>IF(A183="","",IFERROR(VLOOKUP(A183,'مدخلات الشهر'!$A$2:$K$501,9,FALSE),0))</f>
        <v>0</v>
      </c>
      <c r="O183" s="9">
        <f>IF(A183="","",IFERROR(VLOOKUP(A183,'مدخلات الشهر'!$A$2:$K$501,10,FALSE),0))</f>
        <v>0</v>
      </c>
      <c r="P183" s="9">
        <f>IF(A183="","",SUM(K183:L183,M183:O183))</f>
        <v>0</v>
      </c>
      <c r="Q183" s="9">
        <f>IF(A183="","",E183+F183+G183+H183-P183)</f>
        <v>0</v>
      </c>
      <c r="R183" s="9">
        <f>IF(A183="","",J183*'إعدادات'!$B$5)</f>
        <v>0</v>
      </c>
      <c r="S183" s="9">
        <f>IF(A183="","",Q183+R183)</f>
        <v>0</v>
      </c>
    </row>
    <row r="184" spans="1:19" ht="20" customHeight="1">
      <c r="A184" s="5">
        <f>IF('بيانات العاملين'!A184="","",'بيانات العاملين'!A184)</f>
        <v>0</v>
      </c>
      <c r="B184" s="5">
        <f>IF(A184="","",IFERROR(VLOOKUP(A184,'بيانات العاملين'!$A$2:$J$501,2,FALSE),""))</f>
        <v>0</v>
      </c>
      <c r="C184" s="5">
        <f>IF(A184="","",IFERROR(VLOOKUP(A184,'بيانات العاملين'!$A$2:$J$501,4,FALSE),""))</f>
        <v>0</v>
      </c>
      <c r="D184" s="9">
        <f>IF(A184="","",IFERROR(VLOOKUP(A184,'بيانات العاملين'!$A$2:$J$501,8,FALSE),0))</f>
        <v>0</v>
      </c>
      <c r="E184" s="9">
        <f>IF(A184="","",MAX(0,D184*IFERROR(VLOOKUP(A184,'مدخلات الشهر'!$A$2:$K$501,3,FALSE),0)/(IFERROR(VLOOKUP(A184,'مدخلات الشهر'!$A$2:$K$501,3,FALSE),0)+IFERROR(VLOOKUP(A184,'مدخلات الشهر'!$A$2:$K$501,4,FALSE),0),1)))</f>
        <v>0</v>
      </c>
      <c r="F184" s="9">
        <f>IF(A184="","",IFERROR(VLOOKUP(A184,'مدخلات الشهر'!$A$2:$K$501,5,FALSE),0))</f>
        <v>0</v>
      </c>
      <c r="G184" s="9">
        <f>IF(A184="","",IFERROR(VLOOKUP(A184,'مدخلات الشهر'!$A$2:$K$501,6,FALSE),0))</f>
        <v>0</v>
      </c>
      <c r="H184" s="9">
        <f>IF(A184="","",IFERROR(VLOOKUP(A184,'مدخلات الشهر'!$A$2:$K$501,7,FALSE),0))</f>
        <v>0</v>
      </c>
      <c r="I184" s="9">
        <f>IF(A184="","",E184+F184+G184)</f>
        <v>0</v>
      </c>
      <c r="J184" s="9">
        <f>IF(A184="","",IFERROR(VLOOKUP(A184,'بيانات العاملين'!$A$2:$J$501,9,FALSE),0))</f>
        <v>0</v>
      </c>
      <c r="K184" s="9">
        <f>IF(A184="","",J184*'إعدادات'!$B$4)</f>
        <v>0</v>
      </c>
      <c r="L184" s="9">
        <f>IF(A184="","",SUM(MAX(0,MIN(MAX(0,(I184-K184)*'إعدادات'!$B$9-'إعدادات'!$B$8),'إعدادات'!$C$13)-'إعدادات'!$B$13)*'إعدادات'!$D$13,MAX(0,MIN(MAX(0,(I184-K184)*'إعدادات'!$B$9-'إعدادات'!$B$8),'إعدادات'!$C$14)-'إعدادات'!$B$14)*'إعدادات'!$D$14,MAX(0,MIN(MAX(0,(I184-K184)*'إعدادات'!$B$9-'إعدادات'!$B$8),'إعدادات'!$C$15)-'إعدادات'!$B$15)*'إعدادات'!$D$15,MAX(0,MIN(MAX(0,(I184-K184)*'إعدادات'!$B$9-'إعدادات'!$B$8),'إعدادات'!$C$16)-'إعدادات'!$B$16)*'إعدادات'!$D$16,MAX(0,MIN(MAX(0,(I184-K184)*'إعدادات'!$B$9-'إعدادات'!$B$8),'إعدادات'!$C$17)-'إعدادات'!$B$17)*'إعدادات'!$D$17,MAX(0,MIN(MAX(0,(I184-K184)*'إعدادات'!$B$9-'إعدادات'!$B$8),'إعدادات'!$C$18)-'إعدادات'!$B$18)*'إعدادات'!$D$18)/'إعدادات'!$B$9)</f>
        <v>0</v>
      </c>
      <c r="M184" s="9">
        <f>IF(A184="","",IFERROR(VLOOKUP(A184,'مدخلات الشهر'!$A$2:$K$501,8,FALSE),0))</f>
        <v>0</v>
      </c>
      <c r="N184" s="9">
        <f>IF(A184="","",IFERROR(VLOOKUP(A184,'مدخلات الشهر'!$A$2:$K$501,9,FALSE),0))</f>
        <v>0</v>
      </c>
      <c r="O184" s="9">
        <f>IF(A184="","",IFERROR(VLOOKUP(A184,'مدخلات الشهر'!$A$2:$K$501,10,FALSE),0))</f>
        <v>0</v>
      </c>
      <c r="P184" s="9">
        <f>IF(A184="","",SUM(K184:L184,M184:O184))</f>
        <v>0</v>
      </c>
      <c r="Q184" s="9">
        <f>IF(A184="","",E184+F184+G184+H184-P184)</f>
        <v>0</v>
      </c>
      <c r="R184" s="9">
        <f>IF(A184="","",J184*'إعدادات'!$B$5)</f>
        <v>0</v>
      </c>
      <c r="S184" s="9">
        <f>IF(A184="","",Q184+R184)</f>
        <v>0</v>
      </c>
    </row>
    <row r="185" spans="1:19" ht="20" customHeight="1">
      <c r="A185" s="5">
        <f>IF('بيانات العاملين'!A185="","",'بيانات العاملين'!A185)</f>
        <v>0</v>
      </c>
      <c r="B185" s="5">
        <f>IF(A185="","",IFERROR(VLOOKUP(A185,'بيانات العاملين'!$A$2:$J$501,2,FALSE),""))</f>
        <v>0</v>
      </c>
      <c r="C185" s="5">
        <f>IF(A185="","",IFERROR(VLOOKUP(A185,'بيانات العاملين'!$A$2:$J$501,4,FALSE),""))</f>
        <v>0</v>
      </c>
      <c r="D185" s="9">
        <f>IF(A185="","",IFERROR(VLOOKUP(A185,'بيانات العاملين'!$A$2:$J$501,8,FALSE),0))</f>
        <v>0</v>
      </c>
      <c r="E185" s="9">
        <f>IF(A185="","",MAX(0,D185*IFERROR(VLOOKUP(A185,'مدخلات الشهر'!$A$2:$K$501,3,FALSE),0)/(IFERROR(VLOOKUP(A185,'مدخلات الشهر'!$A$2:$K$501,3,FALSE),0)+IFERROR(VLOOKUP(A185,'مدخلات الشهر'!$A$2:$K$501,4,FALSE),0),1)))</f>
        <v>0</v>
      </c>
      <c r="F185" s="9">
        <f>IF(A185="","",IFERROR(VLOOKUP(A185,'مدخلات الشهر'!$A$2:$K$501,5,FALSE),0))</f>
        <v>0</v>
      </c>
      <c r="G185" s="9">
        <f>IF(A185="","",IFERROR(VLOOKUP(A185,'مدخلات الشهر'!$A$2:$K$501,6,FALSE),0))</f>
        <v>0</v>
      </c>
      <c r="H185" s="9">
        <f>IF(A185="","",IFERROR(VLOOKUP(A185,'مدخلات الشهر'!$A$2:$K$501,7,FALSE),0))</f>
        <v>0</v>
      </c>
      <c r="I185" s="9">
        <f>IF(A185="","",E185+F185+G185)</f>
        <v>0</v>
      </c>
      <c r="J185" s="9">
        <f>IF(A185="","",IFERROR(VLOOKUP(A185,'بيانات العاملين'!$A$2:$J$501,9,FALSE),0))</f>
        <v>0</v>
      </c>
      <c r="K185" s="9">
        <f>IF(A185="","",J185*'إعدادات'!$B$4)</f>
        <v>0</v>
      </c>
      <c r="L185" s="9">
        <f>IF(A185="","",SUM(MAX(0,MIN(MAX(0,(I185-K185)*'إعدادات'!$B$9-'إعدادات'!$B$8),'إعدادات'!$C$13)-'إعدادات'!$B$13)*'إعدادات'!$D$13,MAX(0,MIN(MAX(0,(I185-K185)*'إعدادات'!$B$9-'إعدادات'!$B$8),'إعدادات'!$C$14)-'إعدادات'!$B$14)*'إعدادات'!$D$14,MAX(0,MIN(MAX(0,(I185-K185)*'إعدادات'!$B$9-'إعدادات'!$B$8),'إعدادات'!$C$15)-'إعدادات'!$B$15)*'إعدادات'!$D$15,MAX(0,MIN(MAX(0,(I185-K185)*'إعدادات'!$B$9-'إعدادات'!$B$8),'إعدادات'!$C$16)-'إعدادات'!$B$16)*'إعدادات'!$D$16,MAX(0,MIN(MAX(0,(I185-K185)*'إعدادات'!$B$9-'إعدادات'!$B$8),'إعدادات'!$C$17)-'إعدادات'!$B$17)*'إعدادات'!$D$17,MAX(0,MIN(MAX(0,(I185-K185)*'إعدادات'!$B$9-'إعدادات'!$B$8),'إعدادات'!$C$18)-'إعدادات'!$B$18)*'إعدادات'!$D$18)/'إعدادات'!$B$9)</f>
        <v>0</v>
      </c>
      <c r="M185" s="9">
        <f>IF(A185="","",IFERROR(VLOOKUP(A185,'مدخلات الشهر'!$A$2:$K$501,8,FALSE),0))</f>
        <v>0</v>
      </c>
      <c r="N185" s="9">
        <f>IF(A185="","",IFERROR(VLOOKUP(A185,'مدخلات الشهر'!$A$2:$K$501,9,FALSE),0))</f>
        <v>0</v>
      </c>
      <c r="O185" s="9">
        <f>IF(A185="","",IFERROR(VLOOKUP(A185,'مدخلات الشهر'!$A$2:$K$501,10,FALSE),0))</f>
        <v>0</v>
      </c>
      <c r="P185" s="9">
        <f>IF(A185="","",SUM(K185:L185,M185:O185))</f>
        <v>0</v>
      </c>
      <c r="Q185" s="9">
        <f>IF(A185="","",E185+F185+G185+H185-P185)</f>
        <v>0</v>
      </c>
      <c r="R185" s="9">
        <f>IF(A185="","",J185*'إعدادات'!$B$5)</f>
        <v>0</v>
      </c>
      <c r="S185" s="9">
        <f>IF(A185="","",Q185+R185)</f>
        <v>0</v>
      </c>
    </row>
    <row r="186" spans="1:19" ht="20" customHeight="1">
      <c r="A186" s="5">
        <f>IF('بيانات العاملين'!A186="","",'بيانات العاملين'!A186)</f>
        <v>0</v>
      </c>
      <c r="B186" s="5">
        <f>IF(A186="","",IFERROR(VLOOKUP(A186,'بيانات العاملين'!$A$2:$J$501,2,FALSE),""))</f>
        <v>0</v>
      </c>
      <c r="C186" s="5">
        <f>IF(A186="","",IFERROR(VLOOKUP(A186,'بيانات العاملين'!$A$2:$J$501,4,FALSE),""))</f>
        <v>0</v>
      </c>
      <c r="D186" s="9">
        <f>IF(A186="","",IFERROR(VLOOKUP(A186,'بيانات العاملين'!$A$2:$J$501,8,FALSE),0))</f>
        <v>0</v>
      </c>
      <c r="E186" s="9">
        <f>IF(A186="","",MAX(0,D186*IFERROR(VLOOKUP(A186,'مدخلات الشهر'!$A$2:$K$501,3,FALSE),0)/(IFERROR(VLOOKUP(A186,'مدخلات الشهر'!$A$2:$K$501,3,FALSE),0)+IFERROR(VLOOKUP(A186,'مدخلات الشهر'!$A$2:$K$501,4,FALSE),0),1)))</f>
        <v>0</v>
      </c>
      <c r="F186" s="9">
        <f>IF(A186="","",IFERROR(VLOOKUP(A186,'مدخلات الشهر'!$A$2:$K$501,5,FALSE),0))</f>
        <v>0</v>
      </c>
      <c r="G186" s="9">
        <f>IF(A186="","",IFERROR(VLOOKUP(A186,'مدخلات الشهر'!$A$2:$K$501,6,FALSE),0))</f>
        <v>0</v>
      </c>
      <c r="H186" s="9">
        <f>IF(A186="","",IFERROR(VLOOKUP(A186,'مدخلات الشهر'!$A$2:$K$501,7,FALSE),0))</f>
        <v>0</v>
      </c>
      <c r="I186" s="9">
        <f>IF(A186="","",E186+F186+G186)</f>
        <v>0</v>
      </c>
      <c r="J186" s="9">
        <f>IF(A186="","",IFERROR(VLOOKUP(A186,'بيانات العاملين'!$A$2:$J$501,9,FALSE),0))</f>
        <v>0</v>
      </c>
      <c r="K186" s="9">
        <f>IF(A186="","",J186*'إعدادات'!$B$4)</f>
        <v>0</v>
      </c>
      <c r="L186" s="9">
        <f>IF(A186="","",SUM(MAX(0,MIN(MAX(0,(I186-K186)*'إعدادات'!$B$9-'إعدادات'!$B$8),'إعدادات'!$C$13)-'إعدادات'!$B$13)*'إعدادات'!$D$13,MAX(0,MIN(MAX(0,(I186-K186)*'إعدادات'!$B$9-'إعدادات'!$B$8),'إعدادات'!$C$14)-'إعدادات'!$B$14)*'إعدادات'!$D$14,MAX(0,MIN(MAX(0,(I186-K186)*'إعدادات'!$B$9-'إعدادات'!$B$8),'إعدادات'!$C$15)-'إعدادات'!$B$15)*'إعدادات'!$D$15,MAX(0,MIN(MAX(0,(I186-K186)*'إعدادات'!$B$9-'إعدادات'!$B$8),'إعدادات'!$C$16)-'إعدادات'!$B$16)*'إعدادات'!$D$16,MAX(0,MIN(MAX(0,(I186-K186)*'إعدادات'!$B$9-'إعدادات'!$B$8),'إعدادات'!$C$17)-'إعدادات'!$B$17)*'إعدادات'!$D$17,MAX(0,MIN(MAX(0,(I186-K186)*'إعدادات'!$B$9-'إعدادات'!$B$8),'إعدادات'!$C$18)-'إعدادات'!$B$18)*'إعدادات'!$D$18)/'إعدادات'!$B$9)</f>
        <v>0</v>
      </c>
      <c r="M186" s="9">
        <f>IF(A186="","",IFERROR(VLOOKUP(A186,'مدخلات الشهر'!$A$2:$K$501,8,FALSE),0))</f>
        <v>0</v>
      </c>
      <c r="N186" s="9">
        <f>IF(A186="","",IFERROR(VLOOKUP(A186,'مدخلات الشهر'!$A$2:$K$501,9,FALSE),0))</f>
        <v>0</v>
      </c>
      <c r="O186" s="9">
        <f>IF(A186="","",IFERROR(VLOOKUP(A186,'مدخلات الشهر'!$A$2:$K$501,10,FALSE),0))</f>
        <v>0</v>
      </c>
      <c r="P186" s="9">
        <f>IF(A186="","",SUM(K186:L186,M186:O186))</f>
        <v>0</v>
      </c>
      <c r="Q186" s="9">
        <f>IF(A186="","",E186+F186+G186+H186-P186)</f>
        <v>0</v>
      </c>
      <c r="R186" s="9">
        <f>IF(A186="","",J186*'إعدادات'!$B$5)</f>
        <v>0</v>
      </c>
      <c r="S186" s="9">
        <f>IF(A186="","",Q186+R186)</f>
        <v>0</v>
      </c>
    </row>
    <row r="187" spans="1:19" ht="20" customHeight="1">
      <c r="A187" s="5">
        <f>IF('بيانات العاملين'!A187="","",'بيانات العاملين'!A187)</f>
        <v>0</v>
      </c>
      <c r="B187" s="5">
        <f>IF(A187="","",IFERROR(VLOOKUP(A187,'بيانات العاملين'!$A$2:$J$501,2,FALSE),""))</f>
        <v>0</v>
      </c>
      <c r="C187" s="5">
        <f>IF(A187="","",IFERROR(VLOOKUP(A187,'بيانات العاملين'!$A$2:$J$501,4,FALSE),""))</f>
        <v>0</v>
      </c>
      <c r="D187" s="9">
        <f>IF(A187="","",IFERROR(VLOOKUP(A187,'بيانات العاملين'!$A$2:$J$501,8,FALSE),0))</f>
        <v>0</v>
      </c>
      <c r="E187" s="9">
        <f>IF(A187="","",MAX(0,D187*IFERROR(VLOOKUP(A187,'مدخلات الشهر'!$A$2:$K$501,3,FALSE),0)/(IFERROR(VLOOKUP(A187,'مدخلات الشهر'!$A$2:$K$501,3,FALSE),0)+IFERROR(VLOOKUP(A187,'مدخلات الشهر'!$A$2:$K$501,4,FALSE),0),1)))</f>
        <v>0</v>
      </c>
      <c r="F187" s="9">
        <f>IF(A187="","",IFERROR(VLOOKUP(A187,'مدخلات الشهر'!$A$2:$K$501,5,FALSE),0))</f>
        <v>0</v>
      </c>
      <c r="G187" s="9">
        <f>IF(A187="","",IFERROR(VLOOKUP(A187,'مدخلات الشهر'!$A$2:$K$501,6,FALSE),0))</f>
        <v>0</v>
      </c>
      <c r="H187" s="9">
        <f>IF(A187="","",IFERROR(VLOOKUP(A187,'مدخلات الشهر'!$A$2:$K$501,7,FALSE),0))</f>
        <v>0</v>
      </c>
      <c r="I187" s="9">
        <f>IF(A187="","",E187+F187+G187)</f>
        <v>0</v>
      </c>
      <c r="J187" s="9">
        <f>IF(A187="","",IFERROR(VLOOKUP(A187,'بيانات العاملين'!$A$2:$J$501,9,FALSE),0))</f>
        <v>0</v>
      </c>
      <c r="K187" s="9">
        <f>IF(A187="","",J187*'إعدادات'!$B$4)</f>
        <v>0</v>
      </c>
      <c r="L187" s="9">
        <f>IF(A187="","",SUM(MAX(0,MIN(MAX(0,(I187-K187)*'إعدادات'!$B$9-'إعدادات'!$B$8),'إعدادات'!$C$13)-'إعدادات'!$B$13)*'إعدادات'!$D$13,MAX(0,MIN(MAX(0,(I187-K187)*'إعدادات'!$B$9-'إعدادات'!$B$8),'إعدادات'!$C$14)-'إعدادات'!$B$14)*'إعدادات'!$D$14,MAX(0,MIN(MAX(0,(I187-K187)*'إعدادات'!$B$9-'إعدادات'!$B$8),'إعدادات'!$C$15)-'إعدادات'!$B$15)*'إعدادات'!$D$15,MAX(0,MIN(MAX(0,(I187-K187)*'إعدادات'!$B$9-'إعدادات'!$B$8),'إعدادات'!$C$16)-'إعدادات'!$B$16)*'إعدادات'!$D$16,MAX(0,MIN(MAX(0,(I187-K187)*'إعدادات'!$B$9-'إعدادات'!$B$8),'إعدادات'!$C$17)-'إعدادات'!$B$17)*'إعدادات'!$D$17,MAX(0,MIN(MAX(0,(I187-K187)*'إعدادات'!$B$9-'إعدادات'!$B$8),'إعدادات'!$C$18)-'إعدادات'!$B$18)*'إعدادات'!$D$18)/'إعدادات'!$B$9)</f>
        <v>0</v>
      </c>
      <c r="M187" s="9">
        <f>IF(A187="","",IFERROR(VLOOKUP(A187,'مدخلات الشهر'!$A$2:$K$501,8,FALSE),0))</f>
        <v>0</v>
      </c>
      <c r="N187" s="9">
        <f>IF(A187="","",IFERROR(VLOOKUP(A187,'مدخلات الشهر'!$A$2:$K$501,9,FALSE),0))</f>
        <v>0</v>
      </c>
      <c r="O187" s="9">
        <f>IF(A187="","",IFERROR(VLOOKUP(A187,'مدخلات الشهر'!$A$2:$K$501,10,FALSE),0))</f>
        <v>0</v>
      </c>
      <c r="P187" s="9">
        <f>IF(A187="","",SUM(K187:L187,M187:O187))</f>
        <v>0</v>
      </c>
      <c r="Q187" s="9">
        <f>IF(A187="","",E187+F187+G187+H187-P187)</f>
        <v>0</v>
      </c>
      <c r="R187" s="9">
        <f>IF(A187="","",J187*'إعدادات'!$B$5)</f>
        <v>0</v>
      </c>
      <c r="S187" s="9">
        <f>IF(A187="","",Q187+R187)</f>
        <v>0</v>
      </c>
    </row>
    <row r="188" spans="1:19" ht="20" customHeight="1">
      <c r="A188" s="5">
        <f>IF('بيانات العاملين'!A188="","",'بيانات العاملين'!A188)</f>
        <v>0</v>
      </c>
      <c r="B188" s="5">
        <f>IF(A188="","",IFERROR(VLOOKUP(A188,'بيانات العاملين'!$A$2:$J$501,2,FALSE),""))</f>
        <v>0</v>
      </c>
      <c r="C188" s="5">
        <f>IF(A188="","",IFERROR(VLOOKUP(A188,'بيانات العاملين'!$A$2:$J$501,4,FALSE),""))</f>
        <v>0</v>
      </c>
      <c r="D188" s="9">
        <f>IF(A188="","",IFERROR(VLOOKUP(A188,'بيانات العاملين'!$A$2:$J$501,8,FALSE),0))</f>
        <v>0</v>
      </c>
      <c r="E188" s="9">
        <f>IF(A188="","",MAX(0,D188*IFERROR(VLOOKUP(A188,'مدخلات الشهر'!$A$2:$K$501,3,FALSE),0)/(IFERROR(VLOOKUP(A188,'مدخلات الشهر'!$A$2:$K$501,3,FALSE),0)+IFERROR(VLOOKUP(A188,'مدخلات الشهر'!$A$2:$K$501,4,FALSE),0),1)))</f>
        <v>0</v>
      </c>
      <c r="F188" s="9">
        <f>IF(A188="","",IFERROR(VLOOKUP(A188,'مدخلات الشهر'!$A$2:$K$501,5,FALSE),0))</f>
        <v>0</v>
      </c>
      <c r="G188" s="9">
        <f>IF(A188="","",IFERROR(VLOOKUP(A188,'مدخلات الشهر'!$A$2:$K$501,6,FALSE),0))</f>
        <v>0</v>
      </c>
      <c r="H188" s="9">
        <f>IF(A188="","",IFERROR(VLOOKUP(A188,'مدخلات الشهر'!$A$2:$K$501,7,FALSE),0))</f>
        <v>0</v>
      </c>
      <c r="I188" s="9">
        <f>IF(A188="","",E188+F188+G188)</f>
        <v>0</v>
      </c>
      <c r="J188" s="9">
        <f>IF(A188="","",IFERROR(VLOOKUP(A188,'بيانات العاملين'!$A$2:$J$501,9,FALSE),0))</f>
        <v>0</v>
      </c>
      <c r="K188" s="9">
        <f>IF(A188="","",J188*'إعدادات'!$B$4)</f>
        <v>0</v>
      </c>
      <c r="L188" s="9">
        <f>IF(A188="","",SUM(MAX(0,MIN(MAX(0,(I188-K188)*'إعدادات'!$B$9-'إعدادات'!$B$8),'إعدادات'!$C$13)-'إعدادات'!$B$13)*'إعدادات'!$D$13,MAX(0,MIN(MAX(0,(I188-K188)*'إعدادات'!$B$9-'إعدادات'!$B$8),'إعدادات'!$C$14)-'إعدادات'!$B$14)*'إعدادات'!$D$14,MAX(0,MIN(MAX(0,(I188-K188)*'إعدادات'!$B$9-'إعدادات'!$B$8),'إعدادات'!$C$15)-'إعدادات'!$B$15)*'إعدادات'!$D$15,MAX(0,MIN(MAX(0,(I188-K188)*'إعدادات'!$B$9-'إعدادات'!$B$8),'إعدادات'!$C$16)-'إعدادات'!$B$16)*'إعدادات'!$D$16,MAX(0,MIN(MAX(0,(I188-K188)*'إعدادات'!$B$9-'إعدادات'!$B$8),'إعدادات'!$C$17)-'إعدادات'!$B$17)*'إعدادات'!$D$17,MAX(0,MIN(MAX(0,(I188-K188)*'إعدادات'!$B$9-'إعدادات'!$B$8),'إعدادات'!$C$18)-'إعدادات'!$B$18)*'إعدادات'!$D$18)/'إعدادات'!$B$9)</f>
        <v>0</v>
      </c>
      <c r="M188" s="9">
        <f>IF(A188="","",IFERROR(VLOOKUP(A188,'مدخلات الشهر'!$A$2:$K$501,8,FALSE),0))</f>
        <v>0</v>
      </c>
      <c r="N188" s="9">
        <f>IF(A188="","",IFERROR(VLOOKUP(A188,'مدخلات الشهر'!$A$2:$K$501,9,FALSE),0))</f>
        <v>0</v>
      </c>
      <c r="O188" s="9">
        <f>IF(A188="","",IFERROR(VLOOKUP(A188,'مدخلات الشهر'!$A$2:$K$501,10,FALSE),0))</f>
        <v>0</v>
      </c>
      <c r="P188" s="9">
        <f>IF(A188="","",SUM(K188:L188,M188:O188))</f>
        <v>0</v>
      </c>
      <c r="Q188" s="9">
        <f>IF(A188="","",E188+F188+G188+H188-P188)</f>
        <v>0</v>
      </c>
      <c r="R188" s="9">
        <f>IF(A188="","",J188*'إعدادات'!$B$5)</f>
        <v>0</v>
      </c>
      <c r="S188" s="9">
        <f>IF(A188="","",Q188+R188)</f>
        <v>0</v>
      </c>
    </row>
    <row r="189" spans="1:19" ht="20" customHeight="1">
      <c r="A189" s="5">
        <f>IF('بيانات العاملين'!A189="","",'بيانات العاملين'!A189)</f>
        <v>0</v>
      </c>
      <c r="B189" s="5">
        <f>IF(A189="","",IFERROR(VLOOKUP(A189,'بيانات العاملين'!$A$2:$J$501,2,FALSE),""))</f>
        <v>0</v>
      </c>
      <c r="C189" s="5">
        <f>IF(A189="","",IFERROR(VLOOKUP(A189,'بيانات العاملين'!$A$2:$J$501,4,FALSE),""))</f>
        <v>0</v>
      </c>
      <c r="D189" s="9">
        <f>IF(A189="","",IFERROR(VLOOKUP(A189,'بيانات العاملين'!$A$2:$J$501,8,FALSE),0))</f>
        <v>0</v>
      </c>
      <c r="E189" s="9">
        <f>IF(A189="","",MAX(0,D189*IFERROR(VLOOKUP(A189,'مدخلات الشهر'!$A$2:$K$501,3,FALSE),0)/(IFERROR(VLOOKUP(A189,'مدخلات الشهر'!$A$2:$K$501,3,FALSE),0)+IFERROR(VLOOKUP(A189,'مدخلات الشهر'!$A$2:$K$501,4,FALSE),0),1)))</f>
        <v>0</v>
      </c>
      <c r="F189" s="9">
        <f>IF(A189="","",IFERROR(VLOOKUP(A189,'مدخلات الشهر'!$A$2:$K$501,5,FALSE),0))</f>
        <v>0</v>
      </c>
      <c r="G189" s="9">
        <f>IF(A189="","",IFERROR(VLOOKUP(A189,'مدخلات الشهر'!$A$2:$K$501,6,FALSE),0))</f>
        <v>0</v>
      </c>
      <c r="H189" s="9">
        <f>IF(A189="","",IFERROR(VLOOKUP(A189,'مدخلات الشهر'!$A$2:$K$501,7,FALSE),0))</f>
        <v>0</v>
      </c>
      <c r="I189" s="9">
        <f>IF(A189="","",E189+F189+G189)</f>
        <v>0</v>
      </c>
      <c r="J189" s="9">
        <f>IF(A189="","",IFERROR(VLOOKUP(A189,'بيانات العاملين'!$A$2:$J$501,9,FALSE),0))</f>
        <v>0</v>
      </c>
      <c r="K189" s="9">
        <f>IF(A189="","",J189*'إعدادات'!$B$4)</f>
        <v>0</v>
      </c>
      <c r="L189" s="9">
        <f>IF(A189="","",SUM(MAX(0,MIN(MAX(0,(I189-K189)*'إعدادات'!$B$9-'إعدادات'!$B$8),'إعدادات'!$C$13)-'إعدادات'!$B$13)*'إعدادات'!$D$13,MAX(0,MIN(MAX(0,(I189-K189)*'إعدادات'!$B$9-'إعدادات'!$B$8),'إعدادات'!$C$14)-'إعدادات'!$B$14)*'إعدادات'!$D$14,MAX(0,MIN(MAX(0,(I189-K189)*'إعدادات'!$B$9-'إعدادات'!$B$8),'إعدادات'!$C$15)-'إعدادات'!$B$15)*'إعدادات'!$D$15,MAX(0,MIN(MAX(0,(I189-K189)*'إعدادات'!$B$9-'إعدادات'!$B$8),'إعدادات'!$C$16)-'إعدادات'!$B$16)*'إعدادات'!$D$16,MAX(0,MIN(MAX(0,(I189-K189)*'إعدادات'!$B$9-'إعدادات'!$B$8),'إعدادات'!$C$17)-'إعدادات'!$B$17)*'إعدادات'!$D$17,MAX(0,MIN(MAX(0,(I189-K189)*'إعدادات'!$B$9-'إعدادات'!$B$8),'إعدادات'!$C$18)-'إعدادات'!$B$18)*'إعدادات'!$D$18)/'إعدادات'!$B$9)</f>
        <v>0</v>
      </c>
      <c r="M189" s="9">
        <f>IF(A189="","",IFERROR(VLOOKUP(A189,'مدخلات الشهر'!$A$2:$K$501,8,FALSE),0))</f>
        <v>0</v>
      </c>
      <c r="N189" s="9">
        <f>IF(A189="","",IFERROR(VLOOKUP(A189,'مدخلات الشهر'!$A$2:$K$501,9,FALSE),0))</f>
        <v>0</v>
      </c>
      <c r="O189" s="9">
        <f>IF(A189="","",IFERROR(VLOOKUP(A189,'مدخلات الشهر'!$A$2:$K$501,10,FALSE),0))</f>
        <v>0</v>
      </c>
      <c r="P189" s="9">
        <f>IF(A189="","",SUM(K189:L189,M189:O189))</f>
        <v>0</v>
      </c>
      <c r="Q189" s="9">
        <f>IF(A189="","",E189+F189+G189+H189-P189)</f>
        <v>0</v>
      </c>
      <c r="R189" s="9">
        <f>IF(A189="","",J189*'إعدادات'!$B$5)</f>
        <v>0</v>
      </c>
      <c r="S189" s="9">
        <f>IF(A189="","",Q189+R189)</f>
        <v>0</v>
      </c>
    </row>
    <row r="190" spans="1:19" ht="20" customHeight="1">
      <c r="A190" s="5">
        <f>IF('بيانات العاملين'!A190="","",'بيانات العاملين'!A190)</f>
        <v>0</v>
      </c>
      <c r="B190" s="5">
        <f>IF(A190="","",IFERROR(VLOOKUP(A190,'بيانات العاملين'!$A$2:$J$501,2,FALSE),""))</f>
        <v>0</v>
      </c>
      <c r="C190" s="5">
        <f>IF(A190="","",IFERROR(VLOOKUP(A190,'بيانات العاملين'!$A$2:$J$501,4,FALSE),""))</f>
        <v>0</v>
      </c>
      <c r="D190" s="9">
        <f>IF(A190="","",IFERROR(VLOOKUP(A190,'بيانات العاملين'!$A$2:$J$501,8,FALSE),0))</f>
        <v>0</v>
      </c>
      <c r="E190" s="9">
        <f>IF(A190="","",MAX(0,D190*IFERROR(VLOOKUP(A190,'مدخلات الشهر'!$A$2:$K$501,3,FALSE),0)/(IFERROR(VLOOKUP(A190,'مدخلات الشهر'!$A$2:$K$501,3,FALSE),0)+IFERROR(VLOOKUP(A190,'مدخلات الشهر'!$A$2:$K$501,4,FALSE),0),1)))</f>
        <v>0</v>
      </c>
      <c r="F190" s="9">
        <f>IF(A190="","",IFERROR(VLOOKUP(A190,'مدخلات الشهر'!$A$2:$K$501,5,FALSE),0))</f>
        <v>0</v>
      </c>
      <c r="G190" s="9">
        <f>IF(A190="","",IFERROR(VLOOKUP(A190,'مدخلات الشهر'!$A$2:$K$501,6,FALSE),0))</f>
        <v>0</v>
      </c>
      <c r="H190" s="9">
        <f>IF(A190="","",IFERROR(VLOOKUP(A190,'مدخلات الشهر'!$A$2:$K$501,7,FALSE),0))</f>
        <v>0</v>
      </c>
      <c r="I190" s="9">
        <f>IF(A190="","",E190+F190+G190)</f>
        <v>0</v>
      </c>
      <c r="J190" s="9">
        <f>IF(A190="","",IFERROR(VLOOKUP(A190,'بيانات العاملين'!$A$2:$J$501,9,FALSE),0))</f>
        <v>0</v>
      </c>
      <c r="K190" s="9">
        <f>IF(A190="","",J190*'إعدادات'!$B$4)</f>
        <v>0</v>
      </c>
      <c r="L190" s="9">
        <f>IF(A190="","",SUM(MAX(0,MIN(MAX(0,(I190-K190)*'إعدادات'!$B$9-'إعدادات'!$B$8),'إعدادات'!$C$13)-'إعدادات'!$B$13)*'إعدادات'!$D$13,MAX(0,MIN(MAX(0,(I190-K190)*'إعدادات'!$B$9-'إعدادات'!$B$8),'إعدادات'!$C$14)-'إعدادات'!$B$14)*'إعدادات'!$D$14,MAX(0,MIN(MAX(0,(I190-K190)*'إعدادات'!$B$9-'إعدادات'!$B$8),'إعدادات'!$C$15)-'إعدادات'!$B$15)*'إعدادات'!$D$15,MAX(0,MIN(MAX(0,(I190-K190)*'إعدادات'!$B$9-'إعدادات'!$B$8),'إعدادات'!$C$16)-'إعدادات'!$B$16)*'إعدادات'!$D$16,MAX(0,MIN(MAX(0,(I190-K190)*'إعدادات'!$B$9-'إعدادات'!$B$8),'إعدادات'!$C$17)-'إعدادات'!$B$17)*'إعدادات'!$D$17,MAX(0,MIN(MAX(0,(I190-K190)*'إعدادات'!$B$9-'إعدادات'!$B$8),'إعدادات'!$C$18)-'إعدادات'!$B$18)*'إعدادات'!$D$18)/'إعدادات'!$B$9)</f>
        <v>0</v>
      </c>
      <c r="M190" s="9">
        <f>IF(A190="","",IFERROR(VLOOKUP(A190,'مدخلات الشهر'!$A$2:$K$501,8,FALSE),0))</f>
        <v>0</v>
      </c>
      <c r="N190" s="9">
        <f>IF(A190="","",IFERROR(VLOOKUP(A190,'مدخلات الشهر'!$A$2:$K$501,9,FALSE),0))</f>
        <v>0</v>
      </c>
      <c r="O190" s="9">
        <f>IF(A190="","",IFERROR(VLOOKUP(A190,'مدخلات الشهر'!$A$2:$K$501,10,FALSE),0))</f>
        <v>0</v>
      </c>
      <c r="P190" s="9">
        <f>IF(A190="","",SUM(K190:L190,M190:O190))</f>
        <v>0</v>
      </c>
      <c r="Q190" s="9">
        <f>IF(A190="","",E190+F190+G190+H190-P190)</f>
        <v>0</v>
      </c>
      <c r="R190" s="9">
        <f>IF(A190="","",J190*'إعدادات'!$B$5)</f>
        <v>0</v>
      </c>
      <c r="S190" s="9">
        <f>IF(A190="","",Q190+R190)</f>
        <v>0</v>
      </c>
    </row>
    <row r="191" spans="1:19" ht="20" customHeight="1">
      <c r="A191" s="5">
        <f>IF('بيانات العاملين'!A191="","",'بيانات العاملين'!A191)</f>
        <v>0</v>
      </c>
      <c r="B191" s="5">
        <f>IF(A191="","",IFERROR(VLOOKUP(A191,'بيانات العاملين'!$A$2:$J$501,2,FALSE),""))</f>
        <v>0</v>
      </c>
      <c r="C191" s="5">
        <f>IF(A191="","",IFERROR(VLOOKUP(A191,'بيانات العاملين'!$A$2:$J$501,4,FALSE),""))</f>
        <v>0</v>
      </c>
      <c r="D191" s="9">
        <f>IF(A191="","",IFERROR(VLOOKUP(A191,'بيانات العاملين'!$A$2:$J$501,8,FALSE),0))</f>
        <v>0</v>
      </c>
      <c r="E191" s="9">
        <f>IF(A191="","",MAX(0,D191*IFERROR(VLOOKUP(A191,'مدخلات الشهر'!$A$2:$K$501,3,FALSE),0)/(IFERROR(VLOOKUP(A191,'مدخلات الشهر'!$A$2:$K$501,3,FALSE),0)+IFERROR(VLOOKUP(A191,'مدخلات الشهر'!$A$2:$K$501,4,FALSE),0),1)))</f>
        <v>0</v>
      </c>
      <c r="F191" s="9">
        <f>IF(A191="","",IFERROR(VLOOKUP(A191,'مدخلات الشهر'!$A$2:$K$501,5,FALSE),0))</f>
        <v>0</v>
      </c>
      <c r="G191" s="9">
        <f>IF(A191="","",IFERROR(VLOOKUP(A191,'مدخلات الشهر'!$A$2:$K$501,6,FALSE),0))</f>
        <v>0</v>
      </c>
      <c r="H191" s="9">
        <f>IF(A191="","",IFERROR(VLOOKUP(A191,'مدخلات الشهر'!$A$2:$K$501,7,FALSE),0))</f>
        <v>0</v>
      </c>
      <c r="I191" s="9">
        <f>IF(A191="","",E191+F191+G191)</f>
        <v>0</v>
      </c>
      <c r="J191" s="9">
        <f>IF(A191="","",IFERROR(VLOOKUP(A191,'بيانات العاملين'!$A$2:$J$501,9,FALSE),0))</f>
        <v>0</v>
      </c>
      <c r="K191" s="9">
        <f>IF(A191="","",J191*'إعدادات'!$B$4)</f>
        <v>0</v>
      </c>
      <c r="L191" s="9">
        <f>IF(A191="","",SUM(MAX(0,MIN(MAX(0,(I191-K191)*'إعدادات'!$B$9-'إعدادات'!$B$8),'إعدادات'!$C$13)-'إعدادات'!$B$13)*'إعدادات'!$D$13,MAX(0,MIN(MAX(0,(I191-K191)*'إعدادات'!$B$9-'إعدادات'!$B$8),'إعدادات'!$C$14)-'إعدادات'!$B$14)*'إعدادات'!$D$14,MAX(0,MIN(MAX(0,(I191-K191)*'إعدادات'!$B$9-'إعدادات'!$B$8),'إعدادات'!$C$15)-'إعدادات'!$B$15)*'إعدادات'!$D$15,MAX(0,MIN(MAX(0,(I191-K191)*'إعدادات'!$B$9-'إعدادات'!$B$8),'إعدادات'!$C$16)-'إعدادات'!$B$16)*'إعدادات'!$D$16,MAX(0,MIN(MAX(0,(I191-K191)*'إعدادات'!$B$9-'إعدادات'!$B$8),'إعدادات'!$C$17)-'إعدادات'!$B$17)*'إعدادات'!$D$17,MAX(0,MIN(MAX(0,(I191-K191)*'إعدادات'!$B$9-'إعدادات'!$B$8),'إعدادات'!$C$18)-'إعدادات'!$B$18)*'إعدادات'!$D$18)/'إعدادات'!$B$9)</f>
        <v>0</v>
      </c>
      <c r="M191" s="9">
        <f>IF(A191="","",IFERROR(VLOOKUP(A191,'مدخلات الشهر'!$A$2:$K$501,8,FALSE),0))</f>
        <v>0</v>
      </c>
      <c r="N191" s="9">
        <f>IF(A191="","",IFERROR(VLOOKUP(A191,'مدخلات الشهر'!$A$2:$K$501,9,FALSE),0))</f>
        <v>0</v>
      </c>
      <c r="O191" s="9">
        <f>IF(A191="","",IFERROR(VLOOKUP(A191,'مدخلات الشهر'!$A$2:$K$501,10,FALSE),0))</f>
        <v>0</v>
      </c>
      <c r="P191" s="9">
        <f>IF(A191="","",SUM(K191:L191,M191:O191))</f>
        <v>0</v>
      </c>
      <c r="Q191" s="9">
        <f>IF(A191="","",E191+F191+G191+H191-P191)</f>
        <v>0</v>
      </c>
      <c r="R191" s="9">
        <f>IF(A191="","",J191*'إعدادات'!$B$5)</f>
        <v>0</v>
      </c>
      <c r="S191" s="9">
        <f>IF(A191="","",Q191+R191)</f>
        <v>0</v>
      </c>
    </row>
    <row r="192" spans="1:19" ht="20" customHeight="1">
      <c r="A192" s="5">
        <f>IF('بيانات العاملين'!A192="","",'بيانات العاملين'!A192)</f>
        <v>0</v>
      </c>
      <c r="B192" s="5">
        <f>IF(A192="","",IFERROR(VLOOKUP(A192,'بيانات العاملين'!$A$2:$J$501,2,FALSE),""))</f>
        <v>0</v>
      </c>
      <c r="C192" s="5">
        <f>IF(A192="","",IFERROR(VLOOKUP(A192,'بيانات العاملين'!$A$2:$J$501,4,FALSE),""))</f>
        <v>0</v>
      </c>
      <c r="D192" s="9">
        <f>IF(A192="","",IFERROR(VLOOKUP(A192,'بيانات العاملين'!$A$2:$J$501,8,FALSE),0))</f>
        <v>0</v>
      </c>
      <c r="E192" s="9">
        <f>IF(A192="","",MAX(0,D192*IFERROR(VLOOKUP(A192,'مدخلات الشهر'!$A$2:$K$501,3,FALSE),0)/(IFERROR(VLOOKUP(A192,'مدخلات الشهر'!$A$2:$K$501,3,FALSE),0)+IFERROR(VLOOKUP(A192,'مدخلات الشهر'!$A$2:$K$501,4,FALSE),0),1)))</f>
        <v>0</v>
      </c>
      <c r="F192" s="9">
        <f>IF(A192="","",IFERROR(VLOOKUP(A192,'مدخلات الشهر'!$A$2:$K$501,5,FALSE),0))</f>
        <v>0</v>
      </c>
      <c r="G192" s="9">
        <f>IF(A192="","",IFERROR(VLOOKUP(A192,'مدخلات الشهر'!$A$2:$K$501,6,FALSE),0))</f>
        <v>0</v>
      </c>
      <c r="H192" s="9">
        <f>IF(A192="","",IFERROR(VLOOKUP(A192,'مدخلات الشهر'!$A$2:$K$501,7,FALSE),0))</f>
        <v>0</v>
      </c>
      <c r="I192" s="9">
        <f>IF(A192="","",E192+F192+G192)</f>
        <v>0</v>
      </c>
      <c r="J192" s="9">
        <f>IF(A192="","",IFERROR(VLOOKUP(A192,'بيانات العاملين'!$A$2:$J$501,9,FALSE),0))</f>
        <v>0</v>
      </c>
      <c r="K192" s="9">
        <f>IF(A192="","",J192*'إعدادات'!$B$4)</f>
        <v>0</v>
      </c>
      <c r="L192" s="9">
        <f>IF(A192="","",SUM(MAX(0,MIN(MAX(0,(I192-K192)*'إعدادات'!$B$9-'إعدادات'!$B$8),'إعدادات'!$C$13)-'إعدادات'!$B$13)*'إعدادات'!$D$13,MAX(0,MIN(MAX(0,(I192-K192)*'إعدادات'!$B$9-'إعدادات'!$B$8),'إعدادات'!$C$14)-'إعدادات'!$B$14)*'إعدادات'!$D$14,MAX(0,MIN(MAX(0,(I192-K192)*'إعدادات'!$B$9-'إعدادات'!$B$8),'إعدادات'!$C$15)-'إعدادات'!$B$15)*'إعدادات'!$D$15,MAX(0,MIN(MAX(0,(I192-K192)*'إعدادات'!$B$9-'إعدادات'!$B$8),'إعدادات'!$C$16)-'إعدادات'!$B$16)*'إعدادات'!$D$16,MAX(0,MIN(MAX(0,(I192-K192)*'إعدادات'!$B$9-'إعدادات'!$B$8),'إعدادات'!$C$17)-'إعدادات'!$B$17)*'إعدادات'!$D$17,MAX(0,MIN(MAX(0,(I192-K192)*'إعدادات'!$B$9-'إعدادات'!$B$8),'إعدادات'!$C$18)-'إعدادات'!$B$18)*'إعدادات'!$D$18)/'إعدادات'!$B$9)</f>
        <v>0</v>
      </c>
      <c r="M192" s="9">
        <f>IF(A192="","",IFERROR(VLOOKUP(A192,'مدخلات الشهر'!$A$2:$K$501,8,FALSE),0))</f>
        <v>0</v>
      </c>
      <c r="N192" s="9">
        <f>IF(A192="","",IFERROR(VLOOKUP(A192,'مدخلات الشهر'!$A$2:$K$501,9,FALSE),0))</f>
        <v>0</v>
      </c>
      <c r="O192" s="9">
        <f>IF(A192="","",IFERROR(VLOOKUP(A192,'مدخلات الشهر'!$A$2:$K$501,10,FALSE),0))</f>
        <v>0</v>
      </c>
      <c r="P192" s="9">
        <f>IF(A192="","",SUM(K192:L192,M192:O192))</f>
        <v>0</v>
      </c>
      <c r="Q192" s="9">
        <f>IF(A192="","",E192+F192+G192+H192-P192)</f>
        <v>0</v>
      </c>
      <c r="R192" s="9">
        <f>IF(A192="","",J192*'إعدادات'!$B$5)</f>
        <v>0</v>
      </c>
      <c r="S192" s="9">
        <f>IF(A192="","",Q192+R192)</f>
        <v>0</v>
      </c>
    </row>
    <row r="193" spans="1:19" ht="20" customHeight="1">
      <c r="A193" s="5">
        <f>IF('بيانات العاملين'!A193="","",'بيانات العاملين'!A193)</f>
        <v>0</v>
      </c>
      <c r="B193" s="5">
        <f>IF(A193="","",IFERROR(VLOOKUP(A193,'بيانات العاملين'!$A$2:$J$501,2,FALSE),""))</f>
        <v>0</v>
      </c>
      <c r="C193" s="5">
        <f>IF(A193="","",IFERROR(VLOOKUP(A193,'بيانات العاملين'!$A$2:$J$501,4,FALSE),""))</f>
        <v>0</v>
      </c>
      <c r="D193" s="9">
        <f>IF(A193="","",IFERROR(VLOOKUP(A193,'بيانات العاملين'!$A$2:$J$501,8,FALSE),0))</f>
        <v>0</v>
      </c>
      <c r="E193" s="9">
        <f>IF(A193="","",MAX(0,D193*IFERROR(VLOOKUP(A193,'مدخلات الشهر'!$A$2:$K$501,3,FALSE),0)/(IFERROR(VLOOKUP(A193,'مدخلات الشهر'!$A$2:$K$501,3,FALSE),0)+IFERROR(VLOOKUP(A193,'مدخلات الشهر'!$A$2:$K$501,4,FALSE),0),1)))</f>
        <v>0</v>
      </c>
      <c r="F193" s="9">
        <f>IF(A193="","",IFERROR(VLOOKUP(A193,'مدخلات الشهر'!$A$2:$K$501,5,FALSE),0))</f>
        <v>0</v>
      </c>
      <c r="G193" s="9">
        <f>IF(A193="","",IFERROR(VLOOKUP(A193,'مدخلات الشهر'!$A$2:$K$501,6,FALSE),0))</f>
        <v>0</v>
      </c>
      <c r="H193" s="9">
        <f>IF(A193="","",IFERROR(VLOOKUP(A193,'مدخلات الشهر'!$A$2:$K$501,7,FALSE),0))</f>
        <v>0</v>
      </c>
      <c r="I193" s="9">
        <f>IF(A193="","",E193+F193+G193)</f>
        <v>0</v>
      </c>
      <c r="J193" s="9">
        <f>IF(A193="","",IFERROR(VLOOKUP(A193,'بيانات العاملين'!$A$2:$J$501,9,FALSE),0))</f>
        <v>0</v>
      </c>
      <c r="K193" s="9">
        <f>IF(A193="","",J193*'إعدادات'!$B$4)</f>
        <v>0</v>
      </c>
      <c r="L193" s="9">
        <f>IF(A193="","",SUM(MAX(0,MIN(MAX(0,(I193-K193)*'إعدادات'!$B$9-'إعدادات'!$B$8),'إعدادات'!$C$13)-'إعدادات'!$B$13)*'إعدادات'!$D$13,MAX(0,MIN(MAX(0,(I193-K193)*'إعدادات'!$B$9-'إعدادات'!$B$8),'إعدادات'!$C$14)-'إعدادات'!$B$14)*'إعدادات'!$D$14,MAX(0,MIN(MAX(0,(I193-K193)*'إعدادات'!$B$9-'إعدادات'!$B$8),'إعدادات'!$C$15)-'إعدادات'!$B$15)*'إعدادات'!$D$15,MAX(0,MIN(MAX(0,(I193-K193)*'إعدادات'!$B$9-'إعدادات'!$B$8),'إعدادات'!$C$16)-'إعدادات'!$B$16)*'إعدادات'!$D$16,MAX(0,MIN(MAX(0,(I193-K193)*'إعدادات'!$B$9-'إعدادات'!$B$8),'إعدادات'!$C$17)-'إعدادات'!$B$17)*'إعدادات'!$D$17,MAX(0,MIN(MAX(0,(I193-K193)*'إعدادات'!$B$9-'إعدادات'!$B$8),'إعدادات'!$C$18)-'إعدادات'!$B$18)*'إعدادات'!$D$18)/'إعدادات'!$B$9)</f>
        <v>0</v>
      </c>
      <c r="M193" s="9">
        <f>IF(A193="","",IFERROR(VLOOKUP(A193,'مدخلات الشهر'!$A$2:$K$501,8,FALSE),0))</f>
        <v>0</v>
      </c>
      <c r="N193" s="9">
        <f>IF(A193="","",IFERROR(VLOOKUP(A193,'مدخلات الشهر'!$A$2:$K$501,9,FALSE),0))</f>
        <v>0</v>
      </c>
      <c r="O193" s="9">
        <f>IF(A193="","",IFERROR(VLOOKUP(A193,'مدخلات الشهر'!$A$2:$K$501,10,FALSE),0))</f>
        <v>0</v>
      </c>
      <c r="P193" s="9">
        <f>IF(A193="","",SUM(K193:L193,M193:O193))</f>
        <v>0</v>
      </c>
      <c r="Q193" s="9">
        <f>IF(A193="","",E193+F193+G193+H193-P193)</f>
        <v>0</v>
      </c>
      <c r="R193" s="9">
        <f>IF(A193="","",J193*'إعدادات'!$B$5)</f>
        <v>0</v>
      </c>
      <c r="S193" s="9">
        <f>IF(A193="","",Q193+R193)</f>
        <v>0</v>
      </c>
    </row>
    <row r="194" spans="1:19" ht="20" customHeight="1">
      <c r="A194" s="5">
        <f>IF('بيانات العاملين'!A194="","",'بيانات العاملين'!A194)</f>
        <v>0</v>
      </c>
      <c r="B194" s="5">
        <f>IF(A194="","",IFERROR(VLOOKUP(A194,'بيانات العاملين'!$A$2:$J$501,2,FALSE),""))</f>
        <v>0</v>
      </c>
      <c r="C194" s="5">
        <f>IF(A194="","",IFERROR(VLOOKUP(A194,'بيانات العاملين'!$A$2:$J$501,4,FALSE),""))</f>
        <v>0</v>
      </c>
      <c r="D194" s="9">
        <f>IF(A194="","",IFERROR(VLOOKUP(A194,'بيانات العاملين'!$A$2:$J$501,8,FALSE),0))</f>
        <v>0</v>
      </c>
      <c r="E194" s="9">
        <f>IF(A194="","",MAX(0,D194*IFERROR(VLOOKUP(A194,'مدخلات الشهر'!$A$2:$K$501,3,FALSE),0)/(IFERROR(VLOOKUP(A194,'مدخلات الشهر'!$A$2:$K$501,3,FALSE),0)+IFERROR(VLOOKUP(A194,'مدخلات الشهر'!$A$2:$K$501,4,FALSE),0),1)))</f>
        <v>0</v>
      </c>
      <c r="F194" s="9">
        <f>IF(A194="","",IFERROR(VLOOKUP(A194,'مدخلات الشهر'!$A$2:$K$501,5,FALSE),0))</f>
        <v>0</v>
      </c>
      <c r="G194" s="9">
        <f>IF(A194="","",IFERROR(VLOOKUP(A194,'مدخلات الشهر'!$A$2:$K$501,6,FALSE),0))</f>
        <v>0</v>
      </c>
      <c r="H194" s="9">
        <f>IF(A194="","",IFERROR(VLOOKUP(A194,'مدخلات الشهر'!$A$2:$K$501,7,FALSE),0))</f>
        <v>0</v>
      </c>
      <c r="I194" s="9">
        <f>IF(A194="","",E194+F194+G194)</f>
        <v>0</v>
      </c>
      <c r="J194" s="9">
        <f>IF(A194="","",IFERROR(VLOOKUP(A194,'بيانات العاملين'!$A$2:$J$501,9,FALSE),0))</f>
        <v>0</v>
      </c>
      <c r="K194" s="9">
        <f>IF(A194="","",J194*'إعدادات'!$B$4)</f>
        <v>0</v>
      </c>
      <c r="L194" s="9">
        <f>IF(A194="","",SUM(MAX(0,MIN(MAX(0,(I194-K194)*'إعدادات'!$B$9-'إعدادات'!$B$8),'إعدادات'!$C$13)-'إعدادات'!$B$13)*'إعدادات'!$D$13,MAX(0,MIN(MAX(0,(I194-K194)*'إعدادات'!$B$9-'إعدادات'!$B$8),'إعدادات'!$C$14)-'إعدادات'!$B$14)*'إعدادات'!$D$14,MAX(0,MIN(MAX(0,(I194-K194)*'إعدادات'!$B$9-'إعدادات'!$B$8),'إعدادات'!$C$15)-'إعدادات'!$B$15)*'إعدادات'!$D$15,MAX(0,MIN(MAX(0,(I194-K194)*'إعدادات'!$B$9-'إعدادات'!$B$8),'إعدادات'!$C$16)-'إعدادات'!$B$16)*'إعدادات'!$D$16,MAX(0,MIN(MAX(0,(I194-K194)*'إعدادات'!$B$9-'إعدادات'!$B$8),'إعدادات'!$C$17)-'إعدادات'!$B$17)*'إعدادات'!$D$17,MAX(0,MIN(MAX(0,(I194-K194)*'إعدادات'!$B$9-'إعدادات'!$B$8),'إعدادات'!$C$18)-'إعدادات'!$B$18)*'إعدادات'!$D$18)/'إعدادات'!$B$9)</f>
        <v>0</v>
      </c>
      <c r="M194" s="9">
        <f>IF(A194="","",IFERROR(VLOOKUP(A194,'مدخلات الشهر'!$A$2:$K$501,8,FALSE),0))</f>
        <v>0</v>
      </c>
      <c r="N194" s="9">
        <f>IF(A194="","",IFERROR(VLOOKUP(A194,'مدخلات الشهر'!$A$2:$K$501,9,FALSE),0))</f>
        <v>0</v>
      </c>
      <c r="O194" s="9">
        <f>IF(A194="","",IFERROR(VLOOKUP(A194,'مدخلات الشهر'!$A$2:$K$501,10,FALSE),0))</f>
        <v>0</v>
      </c>
      <c r="P194" s="9">
        <f>IF(A194="","",SUM(K194:L194,M194:O194))</f>
        <v>0</v>
      </c>
      <c r="Q194" s="9">
        <f>IF(A194="","",E194+F194+G194+H194-P194)</f>
        <v>0</v>
      </c>
      <c r="R194" s="9">
        <f>IF(A194="","",J194*'إعدادات'!$B$5)</f>
        <v>0</v>
      </c>
      <c r="S194" s="9">
        <f>IF(A194="","",Q194+R194)</f>
        <v>0</v>
      </c>
    </row>
    <row r="195" spans="1:19" ht="20" customHeight="1">
      <c r="A195" s="5">
        <f>IF('بيانات العاملين'!A195="","",'بيانات العاملين'!A195)</f>
        <v>0</v>
      </c>
      <c r="B195" s="5">
        <f>IF(A195="","",IFERROR(VLOOKUP(A195,'بيانات العاملين'!$A$2:$J$501,2,FALSE),""))</f>
        <v>0</v>
      </c>
      <c r="C195" s="5">
        <f>IF(A195="","",IFERROR(VLOOKUP(A195,'بيانات العاملين'!$A$2:$J$501,4,FALSE),""))</f>
        <v>0</v>
      </c>
      <c r="D195" s="9">
        <f>IF(A195="","",IFERROR(VLOOKUP(A195,'بيانات العاملين'!$A$2:$J$501,8,FALSE),0))</f>
        <v>0</v>
      </c>
      <c r="E195" s="9">
        <f>IF(A195="","",MAX(0,D195*IFERROR(VLOOKUP(A195,'مدخلات الشهر'!$A$2:$K$501,3,FALSE),0)/(IFERROR(VLOOKUP(A195,'مدخلات الشهر'!$A$2:$K$501,3,FALSE),0)+IFERROR(VLOOKUP(A195,'مدخلات الشهر'!$A$2:$K$501,4,FALSE),0),1)))</f>
        <v>0</v>
      </c>
      <c r="F195" s="9">
        <f>IF(A195="","",IFERROR(VLOOKUP(A195,'مدخلات الشهر'!$A$2:$K$501,5,FALSE),0))</f>
        <v>0</v>
      </c>
      <c r="G195" s="9">
        <f>IF(A195="","",IFERROR(VLOOKUP(A195,'مدخلات الشهر'!$A$2:$K$501,6,FALSE),0))</f>
        <v>0</v>
      </c>
      <c r="H195" s="9">
        <f>IF(A195="","",IFERROR(VLOOKUP(A195,'مدخلات الشهر'!$A$2:$K$501,7,FALSE),0))</f>
        <v>0</v>
      </c>
      <c r="I195" s="9">
        <f>IF(A195="","",E195+F195+G195)</f>
        <v>0</v>
      </c>
      <c r="J195" s="9">
        <f>IF(A195="","",IFERROR(VLOOKUP(A195,'بيانات العاملين'!$A$2:$J$501,9,FALSE),0))</f>
        <v>0</v>
      </c>
      <c r="K195" s="9">
        <f>IF(A195="","",J195*'إعدادات'!$B$4)</f>
        <v>0</v>
      </c>
      <c r="L195" s="9">
        <f>IF(A195="","",SUM(MAX(0,MIN(MAX(0,(I195-K195)*'إعدادات'!$B$9-'إعدادات'!$B$8),'إعدادات'!$C$13)-'إعدادات'!$B$13)*'إعدادات'!$D$13,MAX(0,MIN(MAX(0,(I195-K195)*'إعدادات'!$B$9-'إعدادات'!$B$8),'إعدادات'!$C$14)-'إعدادات'!$B$14)*'إعدادات'!$D$14,MAX(0,MIN(MAX(0,(I195-K195)*'إعدادات'!$B$9-'إعدادات'!$B$8),'إعدادات'!$C$15)-'إعدادات'!$B$15)*'إعدادات'!$D$15,MAX(0,MIN(MAX(0,(I195-K195)*'إعدادات'!$B$9-'إعدادات'!$B$8),'إعدادات'!$C$16)-'إعدادات'!$B$16)*'إعدادات'!$D$16,MAX(0,MIN(MAX(0,(I195-K195)*'إعدادات'!$B$9-'إعدادات'!$B$8),'إعدادات'!$C$17)-'إعدادات'!$B$17)*'إعدادات'!$D$17,MAX(0,MIN(MAX(0,(I195-K195)*'إعدادات'!$B$9-'إعدادات'!$B$8),'إعدادات'!$C$18)-'إعدادات'!$B$18)*'إعدادات'!$D$18)/'إعدادات'!$B$9)</f>
        <v>0</v>
      </c>
      <c r="M195" s="9">
        <f>IF(A195="","",IFERROR(VLOOKUP(A195,'مدخلات الشهر'!$A$2:$K$501,8,FALSE),0))</f>
        <v>0</v>
      </c>
      <c r="N195" s="9">
        <f>IF(A195="","",IFERROR(VLOOKUP(A195,'مدخلات الشهر'!$A$2:$K$501,9,FALSE),0))</f>
        <v>0</v>
      </c>
      <c r="O195" s="9">
        <f>IF(A195="","",IFERROR(VLOOKUP(A195,'مدخلات الشهر'!$A$2:$K$501,10,FALSE),0))</f>
        <v>0</v>
      </c>
      <c r="P195" s="9">
        <f>IF(A195="","",SUM(K195:L195,M195:O195))</f>
        <v>0</v>
      </c>
      <c r="Q195" s="9">
        <f>IF(A195="","",E195+F195+G195+H195-P195)</f>
        <v>0</v>
      </c>
      <c r="R195" s="9">
        <f>IF(A195="","",J195*'إعدادات'!$B$5)</f>
        <v>0</v>
      </c>
      <c r="S195" s="9">
        <f>IF(A195="","",Q195+R195)</f>
        <v>0</v>
      </c>
    </row>
    <row r="196" spans="1:19" ht="20" customHeight="1">
      <c r="A196" s="5">
        <f>IF('بيانات العاملين'!A196="","",'بيانات العاملين'!A196)</f>
        <v>0</v>
      </c>
      <c r="B196" s="5">
        <f>IF(A196="","",IFERROR(VLOOKUP(A196,'بيانات العاملين'!$A$2:$J$501,2,FALSE),""))</f>
        <v>0</v>
      </c>
      <c r="C196" s="5">
        <f>IF(A196="","",IFERROR(VLOOKUP(A196,'بيانات العاملين'!$A$2:$J$501,4,FALSE),""))</f>
        <v>0</v>
      </c>
      <c r="D196" s="9">
        <f>IF(A196="","",IFERROR(VLOOKUP(A196,'بيانات العاملين'!$A$2:$J$501,8,FALSE),0))</f>
        <v>0</v>
      </c>
      <c r="E196" s="9">
        <f>IF(A196="","",MAX(0,D196*IFERROR(VLOOKUP(A196,'مدخلات الشهر'!$A$2:$K$501,3,FALSE),0)/(IFERROR(VLOOKUP(A196,'مدخلات الشهر'!$A$2:$K$501,3,FALSE),0)+IFERROR(VLOOKUP(A196,'مدخلات الشهر'!$A$2:$K$501,4,FALSE),0),1)))</f>
        <v>0</v>
      </c>
      <c r="F196" s="9">
        <f>IF(A196="","",IFERROR(VLOOKUP(A196,'مدخلات الشهر'!$A$2:$K$501,5,FALSE),0))</f>
        <v>0</v>
      </c>
      <c r="G196" s="9">
        <f>IF(A196="","",IFERROR(VLOOKUP(A196,'مدخلات الشهر'!$A$2:$K$501,6,FALSE),0))</f>
        <v>0</v>
      </c>
      <c r="H196" s="9">
        <f>IF(A196="","",IFERROR(VLOOKUP(A196,'مدخلات الشهر'!$A$2:$K$501,7,FALSE),0))</f>
        <v>0</v>
      </c>
      <c r="I196" s="9">
        <f>IF(A196="","",E196+F196+G196)</f>
        <v>0</v>
      </c>
      <c r="J196" s="9">
        <f>IF(A196="","",IFERROR(VLOOKUP(A196,'بيانات العاملين'!$A$2:$J$501,9,FALSE),0))</f>
        <v>0</v>
      </c>
      <c r="K196" s="9">
        <f>IF(A196="","",J196*'إعدادات'!$B$4)</f>
        <v>0</v>
      </c>
      <c r="L196" s="9">
        <f>IF(A196="","",SUM(MAX(0,MIN(MAX(0,(I196-K196)*'إعدادات'!$B$9-'إعدادات'!$B$8),'إعدادات'!$C$13)-'إعدادات'!$B$13)*'إعدادات'!$D$13,MAX(0,MIN(MAX(0,(I196-K196)*'إعدادات'!$B$9-'إعدادات'!$B$8),'إعدادات'!$C$14)-'إعدادات'!$B$14)*'إعدادات'!$D$14,MAX(0,MIN(MAX(0,(I196-K196)*'إعدادات'!$B$9-'إعدادات'!$B$8),'إعدادات'!$C$15)-'إعدادات'!$B$15)*'إعدادات'!$D$15,MAX(0,MIN(MAX(0,(I196-K196)*'إعدادات'!$B$9-'إعدادات'!$B$8),'إعدادات'!$C$16)-'إعدادات'!$B$16)*'إعدادات'!$D$16,MAX(0,MIN(MAX(0,(I196-K196)*'إعدادات'!$B$9-'إعدادات'!$B$8),'إعدادات'!$C$17)-'إعدادات'!$B$17)*'إعدادات'!$D$17,MAX(0,MIN(MAX(0,(I196-K196)*'إعدادات'!$B$9-'إعدادات'!$B$8),'إعدادات'!$C$18)-'إعدادات'!$B$18)*'إعدادات'!$D$18)/'إعدادات'!$B$9)</f>
        <v>0</v>
      </c>
      <c r="M196" s="9">
        <f>IF(A196="","",IFERROR(VLOOKUP(A196,'مدخلات الشهر'!$A$2:$K$501,8,FALSE),0))</f>
        <v>0</v>
      </c>
      <c r="N196" s="9">
        <f>IF(A196="","",IFERROR(VLOOKUP(A196,'مدخلات الشهر'!$A$2:$K$501,9,FALSE),0))</f>
        <v>0</v>
      </c>
      <c r="O196" s="9">
        <f>IF(A196="","",IFERROR(VLOOKUP(A196,'مدخلات الشهر'!$A$2:$K$501,10,FALSE),0))</f>
        <v>0</v>
      </c>
      <c r="P196" s="9">
        <f>IF(A196="","",SUM(K196:L196,M196:O196))</f>
        <v>0</v>
      </c>
      <c r="Q196" s="9">
        <f>IF(A196="","",E196+F196+G196+H196-P196)</f>
        <v>0</v>
      </c>
      <c r="R196" s="9">
        <f>IF(A196="","",J196*'إعدادات'!$B$5)</f>
        <v>0</v>
      </c>
      <c r="S196" s="9">
        <f>IF(A196="","",Q196+R196)</f>
        <v>0</v>
      </c>
    </row>
    <row r="197" spans="1:19" ht="20" customHeight="1">
      <c r="A197" s="5">
        <f>IF('بيانات العاملين'!A197="","",'بيانات العاملين'!A197)</f>
        <v>0</v>
      </c>
      <c r="B197" s="5">
        <f>IF(A197="","",IFERROR(VLOOKUP(A197,'بيانات العاملين'!$A$2:$J$501,2,FALSE),""))</f>
        <v>0</v>
      </c>
      <c r="C197" s="5">
        <f>IF(A197="","",IFERROR(VLOOKUP(A197,'بيانات العاملين'!$A$2:$J$501,4,FALSE),""))</f>
        <v>0</v>
      </c>
      <c r="D197" s="9">
        <f>IF(A197="","",IFERROR(VLOOKUP(A197,'بيانات العاملين'!$A$2:$J$501,8,FALSE),0))</f>
        <v>0</v>
      </c>
      <c r="E197" s="9">
        <f>IF(A197="","",MAX(0,D197*IFERROR(VLOOKUP(A197,'مدخلات الشهر'!$A$2:$K$501,3,FALSE),0)/(IFERROR(VLOOKUP(A197,'مدخلات الشهر'!$A$2:$K$501,3,FALSE),0)+IFERROR(VLOOKUP(A197,'مدخلات الشهر'!$A$2:$K$501,4,FALSE),0),1)))</f>
        <v>0</v>
      </c>
      <c r="F197" s="9">
        <f>IF(A197="","",IFERROR(VLOOKUP(A197,'مدخلات الشهر'!$A$2:$K$501,5,FALSE),0))</f>
        <v>0</v>
      </c>
      <c r="G197" s="9">
        <f>IF(A197="","",IFERROR(VLOOKUP(A197,'مدخلات الشهر'!$A$2:$K$501,6,FALSE),0))</f>
        <v>0</v>
      </c>
      <c r="H197" s="9">
        <f>IF(A197="","",IFERROR(VLOOKUP(A197,'مدخلات الشهر'!$A$2:$K$501,7,FALSE),0))</f>
        <v>0</v>
      </c>
      <c r="I197" s="9">
        <f>IF(A197="","",E197+F197+G197)</f>
        <v>0</v>
      </c>
      <c r="J197" s="9">
        <f>IF(A197="","",IFERROR(VLOOKUP(A197,'بيانات العاملين'!$A$2:$J$501,9,FALSE),0))</f>
        <v>0</v>
      </c>
      <c r="K197" s="9">
        <f>IF(A197="","",J197*'إعدادات'!$B$4)</f>
        <v>0</v>
      </c>
      <c r="L197" s="9">
        <f>IF(A197="","",SUM(MAX(0,MIN(MAX(0,(I197-K197)*'إعدادات'!$B$9-'إعدادات'!$B$8),'إعدادات'!$C$13)-'إعدادات'!$B$13)*'إعدادات'!$D$13,MAX(0,MIN(MAX(0,(I197-K197)*'إعدادات'!$B$9-'إعدادات'!$B$8),'إعدادات'!$C$14)-'إعدادات'!$B$14)*'إعدادات'!$D$14,MAX(0,MIN(MAX(0,(I197-K197)*'إعدادات'!$B$9-'إعدادات'!$B$8),'إعدادات'!$C$15)-'إعدادات'!$B$15)*'إعدادات'!$D$15,MAX(0,MIN(MAX(0,(I197-K197)*'إعدادات'!$B$9-'إعدادات'!$B$8),'إعدادات'!$C$16)-'إعدادات'!$B$16)*'إعدادات'!$D$16,MAX(0,MIN(MAX(0,(I197-K197)*'إعدادات'!$B$9-'إعدادات'!$B$8),'إعدادات'!$C$17)-'إعدادات'!$B$17)*'إعدادات'!$D$17,MAX(0,MIN(MAX(0,(I197-K197)*'إعدادات'!$B$9-'إعدادات'!$B$8),'إعدادات'!$C$18)-'إعدادات'!$B$18)*'إعدادات'!$D$18)/'إعدادات'!$B$9)</f>
        <v>0</v>
      </c>
      <c r="M197" s="9">
        <f>IF(A197="","",IFERROR(VLOOKUP(A197,'مدخلات الشهر'!$A$2:$K$501,8,FALSE),0))</f>
        <v>0</v>
      </c>
      <c r="N197" s="9">
        <f>IF(A197="","",IFERROR(VLOOKUP(A197,'مدخلات الشهر'!$A$2:$K$501,9,FALSE),0))</f>
        <v>0</v>
      </c>
      <c r="O197" s="9">
        <f>IF(A197="","",IFERROR(VLOOKUP(A197,'مدخلات الشهر'!$A$2:$K$501,10,FALSE),0))</f>
        <v>0</v>
      </c>
      <c r="P197" s="9">
        <f>IF(A197="","",SUM(K197:L197,M197:O197))</f>
        <v>0</v>
      </c>
      <c r="Q197" s="9">
        <f>IF(A197="","",E197+F197+G197+H197-P197)</f>
        <v>0</v>
      </c>
      <c r="R197" s="9">
        <f>IF(A197="","",J197*'إعدادات'!$B$5)</f>
        <v>0</v>
      </c>
      <c r="S197" s="9">
        <f>IF(A197="","",Q197+R197)</f>
        <v>0</v>
      </c>
    </row>
    <row r="198" spans="1:19" ht="20" customHeight="1">
      <c r="A198" s="5">
        <f>IF('بيانات العاملين'!A198="","",'بيانات العاملين'!A198)</f>
        <v>0</v>
      </c>
      <c r="B198" s="5">
        <f>IF(A198="","",IFERROR(VLOOKUP(A198,'بيانات العاملين'!$A$2:$J$501,2,FALSE),""))</f>
        <v>0</v>
      </c>
      <c r="C198" s="5">
        <f>IF(A198="","",IFERROR(VLOOKUP(A198,'بيانات العاملين'!$A$2:$J$501,4,FALSE),""))</f>
        <v>0</v>
      </c>
      <c r="D198" s="9">
        <f>IF(A198="","",IFERROR(VLOOKUP(A198,'بيانات العاملين'!$A$2:$J$501,8,FALSE),0))</f>
        <v>0</v>
      </c>
      <c r="E198" s="9">
        <f>IF(A198="","",MAX(0,D198*IFERROR(VLOOKUP(A198,'مدخلات الشهر'!$A$2:$K$501,3,FALSE),0)/(IFERROR(VLOOKUP(A198,'مدخلات الشهر'!$A$2:$K$501,3,FALSE),0)+IFERROR(VLOOKUP(A198,'مدخلات الشهر'!$A$2:$K$501,4,FALSE),0),1)))</f>
        <v>0</v>
      </c>
      <c r="F198" s="9">
        <f>IF(A198="","",IFERROR(VLOOKUP(A198,'مدخلات الشهر'!$A$2:$K$501,5,FALSE),0))</f>
        <v>0</v>
      </c>
      <c r="G198" s="9">
        <f>IF(A198="","",IFERROR(VLOOKUP(A198,'مدخلات الشهر'!$A$2:$K$501,6,FALSE),0))</f>
        <v>0</v>
      </c>
      <c r="H198" s="9">
        <f>IF(A198="","",IFERROR(VLOOKUP(A198,'مدخلات الشهر'!$A$2:$K$501,7,FALSE),0))</f>
        <v>0</v>
      </c>
      <c r="I198" s="9">
        <f>IF(A198="","",E198+F198+G198)</f>
        <v>0</v>
      </c>
      <c r="J198" s="9">
        <f>IF(A198="","",IFERROR(VLOOKUP(A198,'بيانات العاملين'!$A$2:$J$501,9,FALSE),0))</f>
        <v>0</v>
      </c>
      <c r="K198" s="9">
        <f>IF(A198="","",J198*'إعدادات'!$B$4)</f>
        <v>0</v>
      </c>
      <c r="L198" s="9">
        <f>IF(A198="","",SUM(MAX(0,MIN(MAX(0,(I198-K198)*'إعدادات'!$B$9-'إعدادات'!$B$8),'إعدادات'!$C$13)-'إعدادات'!$B$13)*'إعدادات'!$D$13,MAX(0,MIN(MAX(0,(I198-K198)*'إعدادات'!$B$9-'إعدادات'!$B$8),'إعدادات'!$C$14)-'إعدادات'!$B$14)*'إعدادات'!$D$14,MAX(0,MIN(MAX(0,(I198-K198)*'إعدادات'!$B$9-'إعدادات'!$B$8),'إعدادات'!$C$15)-'إعدادات'!$B$15)*'إعدادات'!$D$15,MAX(0,MIN(MAX(0,(I198-K198)*'إعدادات'!$B$9-'إعدادات'!$B$8),'إعدادات'!$C$16)-'إعدادات'!$B$16)*'إعدادات'!$D$16,MAX(0,MIN(MAX(0,(I198-K198)*'إعدادات'!$B$9-'إعدادات'!$B$8),'إعدادات'!$C$17)-'إعدادات'!$B$17)*'إعدادات'!$D$17,MAX(0,MIN(MAX(0,(I198-K198)*'إعدادات'!$B$9-'إعدادات'!$B$8),'إعدادات'!$C$18)-'إعدادات'!$B$18)*'إعدادات'!$D$18)/'إعدادات'!$B$9)</f>
        <v>0</v>
      </c>
      <c r="M198" s="9">
        <f>IF(A198="","",IFERROR(VLOOKUP(A198,'مدخلات الشهر'!$A$2:$K$501,8,FALSE),0))</f>
        <v>0</v>
      </c>
      <c r="N198" s="9">
        <f>IF(A198="","",IFERROR(VLOOKUP(A198,'مدخلات الشهر'!$A$2:$K$501,9,FALSE),0))</f>
        <v>0</v>
      </c>
      <c r="O198" s="9">
        <f>IF(A198="","",IFERROR(VLOOKUP(A198,'مدخلات الشهر'!$A$2:$K$501,10,FALSE),0))</f>
        <v>0</v>
      </c>
      <c r="P198" s="9">
        <f>IF(A198="","",SUM(K198:L198,M198:O198))</f>
        <v>0</v>
      </c>
      <c r="Q198" s="9">
        <f>IF(A198="","",E198+F198+G198+H198-P198)</f>
        <v>0</v>
      </c>
      <c r="R198" s="9">
        <f>IF(A198="","",J198*'إعدادات'!$B$5)</f>
        <v>0</v>
      </c>
      <c r="S198" s="9">
        <f>IF(A198="","",Q198+R198)</f>
        <v>0</v>
      </c>
    </row>
    <row r="199" spans="1:19" ht="20" customHeight="1">
      <c r="A199" s="5">
        <f>IF('بيانات العاملين'!A199="","",'بيانات العاملين'!A199)</f>
        <v>0</v>
      </c>
      <c r="B199" s="5">
        <f>IF(A199="","",IFERROR(VLOOKUP(A199,'بيانات العاملين'!$A$2:$J$501,2,FALSE),""))</f>
        <v>0</v>
      </c>
      <c r="C199" s="5">
        <f>IF(A199="","",IFERROR(VLOOKUP(A199,'بيانات العاملين'!$A$2:$J$501,4,FALSE),""))</f>
        <v>0</v>
      </c>
      <c r="D199" s="9">
        <f>IF(A199="","",IFERROR(VLOOKUP(A199,'بيانات العاملين'!$A$2:$J$501,8,FALSE),0))</f>
        <v>0</v>
      </c>
      <c r="E199" s="9">
        <f>IF(A199="","",MAX(0,D199*IFERROR(VLOOKUP(A199,'مدخلات الشهر'!$A$2:$K$501,3,FALSE),0)/(IFERROR(VLOOKUP(A199,'مدخلات الشهر'!$A$2:$K$501,3,FALSE),0)+IFERROR(VLOOKUP(A199,'مدخلات الشهر'!$A$2:$K$501,4,FALSE),0),1)))</f>
        <v>0</v>
      </c>
      <c r="F199" s="9">
        <f>IF(A199="","",IFERROR(VLOOKUP(A199,'مدخلات الشهر'!$A$2:$K$501,5,FALSE),0))</f>
        <v>0</v>
      </c>
      <c r="G199" s="9">
        <f>IF(A199="","",IFERROR(VLOOKUP(A199,'مدخلات الشهر'!$A$2:$K$501,6,FALSE),0))</f>
        <v>0</v>
      </c>
      <c r="H199" s="9">
        <f>IF(A199="","",IFERROR(VLOOKUP(A199,'مدخلات الشهر'!$A$2:$K$501,7,FALSE),0))</f>
        <v>0</v>
      </c>
      <c r="I199" s="9">
        <f>IF(A199="","",E199+F199+G199)</f>
        <v>0</v>
      </c>
      <c r="J199" s="9">
        <f>IF(A199="","",IFERROR(VLOOKUP(A199,'بيانات العاملين'!$A$2:$J$501,9,FALSE),0))</f>
        <v>0</v>
      </c>
      <c r="K199" s="9">
        <f>IF(A199="","",J199*'إعدادات'!$B$4)</f>
        <v>0</v>
      </c>
      <c r="L199" s="9">
        <f>IF(A199="","",SUM(MAX(0,MIN(MAX(0,(I199-K199)*'إعدادات'!$B$9-'إعدادات'!$B$8),'إعدادات'!$C$13)-'إعدادات'!$B$13)*'إعدادات'!$D$13,MAX(0,MIN(MAX(0,(I199-K199)*'إعدادات'!$B$9-'إعدادات'!$B$8),'إعدادات'!$C$14)-'إعدادات'!$B$14)*'إعدادات'!$D$14,MAX(0,MIN(MAX(0,(I199-K199)*'إعدادات'!$B$9-'إعدادات'!$B$8),'إعدادات'!$C$15)-'إعدادات'!$B$15)*'إعدادات'!$D$15,MAX(0,MIN(MAX(0,(I199-K199)*'إعدادات'!$B$9-'إعدادات'!$B$8),'إعدادات'!$C$16)-'إعدادات'!$B$16)*'إعدادات'!$D$16,MAX(0,MIN(MAX(0,(I199-K199)*'إعدادات'!$B$9-'إعدادات'!$B$8),'إعدادات'!$C$17)-'إعدادات'!$B$17)*'إعدادات'!$D$17,MAX(0,MIN(MAX(0,(I199-K199)*'إعدادات'!$B$9-'إعدادات'!$B$8),'إعدادات'!$C$18)-'إعدادات'!$B$18)*'إعدادات'!$D$18)/'إعدادات'!$B$9)</f>
        <v>0</v>
      </c>
      <c r="M199" s="9">
        <f>IF(A199="","",IFERROR(VLOOKUP(A199,'مدخلات الشهر'!$A$2:$K$501,8,FALSE),0))</f>
        <v>0</v>
      </c>
      <c r="N199" s="9">
        <f>IF(A199="","",IFERROR(VLOOKUP(A199,'مدخلات الشهر'!$A$2:$K$501,9,FALSE),0))</f>
        <v>0</v>
      </c>
      <c r="O199" s="9">
        <f>IF(A199="","",IFERROR(VLOOKUP(A199,'مدخلات الشهر'!$A$2:$K$501,10,FALSE),0))</f>
        <v>0</v>
      </c>
      <c r="P199" s="9">
        <f>IF(A199="","",SUM(K199:L199,M199:O199))</f>
        <v>0</v>
      </c>
      <c r="Q199" s="9">
        <f>IF(A199="","",E199+F199+G199+H199-P199)</f>
        <v>0</v>
      </c>
      <c r="R199" s="9">
        <f>IF(A199="","",J199*'إعدادات'!$B$5)</f>
        <v>0</v>
      </c>
      <c r="S199" s="9">
        <f>IF(A199="","",Q199+R199)</f>
        <v>0</v>
      </c>
    </row>
    <row r="200" spans="1:19" ht="20" customHeight="1">
      <c r="A200" s="5">
        <f>IF('بيانات العاملين'!A200="","",'بيانات العاملين'!A200)</f>
        <v>0</v>
      </c>
      <c r="B200" s="5">
        <f>IF(A200="","",IFERROR(VLOOKUP(A200,'بيانات العاملين'!$A$2:$J$501,2,FALSE),""))</f>
        <v>0</v>
      </c>
      <c r="C200" s="5">
        <f>IF(A200="","",IFERROR(VLOOKUP(A200,'بيانات العاملين'!$A$2:$J$501,4,FALSE),""))</f>
        <v>0</v>
      </c>
      <c r="D200" s="9">
        <f>IF(A200="","",IFERROR(VLOOKUP(A200,'بيانات العاملين'!$A$2:$J$501,8,FALSE),0))</f>
        <v>0</v>
      </c>
      <c r="E200" s="9">
        <f>IF(A200="","",MAX(0,D200*IFERROR(VLOOKUP(A200,'مدخلات الشهر'!$A$2:$K$501,3,FALSE),0)/(IFERROR(VLOOKUP(A200,'مدخلات الشهر'!$A$2:$K$501,3,FALSE),0)+IFERROR(VLOOKUP(A200,'مدخلات الشهر'!$A$2:$K$501,4,FALSE),0),1)))</f>
        <v>0</v>
      </c>
      <c r="F200" s="9">
        <f>IF(A200="","",IFERROR(VLOOKUP(A200,'مدخلات الشهر'!$A$2:$K$501,5,FALSE),0))</f>
        <v>0</v>
      </c>
      <c r="G200" s="9">
        <f>IF(A200="","",IFERROR(VLOOKUP(A200,'مدخلات الشهر'!$A$2:$K$501,6,FALSE),0))</f>
        <v>0</v>
      </c>
      <c r="H200" s="9">
        <f>IF(A200="","",IFERROR(VLOOKUP(A200,'مدخلات الشهر'!$A$2:$K$501,7,FALSE),0))</f>
        <v>0</v>
      </c>
      <c r="I200" s="9">
        <f>IF(A200="","",E200+F200+G200)</f>
        <v>0</v>
      </c>
      <c r="J200" s="9">
        <f>IF(A200="","",IFERROR(VLOOKUP(A200,'بيانات العاملين'!$A$2:$J$501,9,FALSE),0))</f>
        <v>0</v>
      </c>
      <c r="K200" s="9">
        <f>IF(A200="","",J200*'إعدادات'!$B$4)</f>
        <v>0</v>
      </c>
      <c r="L200" s="9">
        <f>IF(A200="","",SUM(MAX(0,MIN(MAX(0,(I200-K200)*'إعدادات'!$B$9-'إعدادات'!$B$8),'إعدادات'!$C$13)-'إعدادات'!$B$13)*'إعدادات'!$D$13,MAX(0,MIN(MAX(0,(I200-K200)*'إعدادات'!$B$9-'إعدادات'!$B$8),'إعدادات'!$C$14)-'إعدادات'!$B$14)*'إعدادات'!$D$14,MAX(0,MIN(MAX(0,(I200-K200)*'إعدادات'!$B$9-'إعدادات'!$B$8),'إعدادات'!$C$15)-'إعدادات'!$B$15)*'إعدادات'!$D$15,MAX(0,MIN(MAX(0,(I200-K200)*'إعدادات'!$B$9-'إعدادات'!$B$8),'إعدادات'!$C$16)-'إعدادات'!$B$16)*'إعدادات'!$D$16,MAX(0,MIN(MAX(0,(I200-K200)*'إعدادات'!$B$9-'إعدادات'!$B$8),'إعدادات'!$C$17)-'إعدادات'!$B$17)*'إعدادات'!$D$17,MAX(0,MIN(MAX(0,(I200-K200)*'إعدادات'!$B$9-'إعدادات'!$B$8),'إعدادات'!$C$18)-'إعدادات'!$B$18)*'إعدادات'!$D$18)/'إعدادات'!$B$9)</f>
        <v>0</v>
      </c>
      <c r="M200" s="9">
        <f>IF(A200="","",IFERROR(VLOOKUP(A200,'مدخلات الشهر'!$A$2:$K$501,8,FALSE),0))</f>
        <v>0</v>
      </c>
      <c r="N200" s="9">
        <f>IF(A200="","",IFERROR(VLOOKUP(A200,'مدخلات الشهر'!$A$2:$K$501,9,FALSE),0))</f>
        <v>0</v>
      </c>
      <c r="O200" s="9">
        <f>IF(A200="","",IFERROR(VLOOKUP(A200,'مدخلات الشهر'!$A$2:$K$501,10,FALSE),0))</f>
        <v>0</v>
      </c>
      <c r="P200" s="9">
        <f>IF(A200="","",SUM(K200:L200,M200:O200))</f>
        <v>0</v>
      </c>
      <c r="Q200" s="9">
        <f>IF(A200="","",E200+F200+G200+H200-P200)</f>
        <v>0</v>
      </c>
      <c r="R200" s="9">
        <f>IF(A200="","",J200*'إعدادات'!$B$5)</f>
        <v>0</v>
      </c>
      <c r="S200" s="9">
        <f>IF(A200="","",Q200+R200)</f>
        <v>0</v>
      </c>
    </row>
    <row r="201" spans="1:19" ht="20" customHeight="1">
      <c r="A201" s="5">
        <f>IF('بيانات العاملين'!A201="","",'بيانات العاملين'!A201)</f>
        <v>0</v>
      </c>
      <c r="B201" s="5">
        <f>IF(A201="","",IFERROR(VLOOKUP(A201,'بيانات العاملين'!$A$2:$J$501,2,FALSE),""))</f>
        <v>0</v>
      </c>
      <c r="C201" s="5">
        <f>IF(A201="","",IFERROR(VLOOKUP(A201,'بيانات العاملين'!$A$2:$J$501,4,FALSE),""))</f>
        <v>0</v>
      </c>
      <c r="D201" s="9">
        <f>IF(A201="","",IFERROR(VLOOKUP(A201,'بيانات العاملين'!$A$2:$J$501,8,FALSE),0))</f>
        <v>0</v>
      </c>
      <c r="E201" s="9">
        <f>IF(A201="","",MAX(0,D201*IFERROR(VLOOKUP(A201,'مدخلات الشهر'!$A$2:$K$501,3,FALSE),0)/(IFERROR(VLOOKUP(A201,'مدخلات الشهر'!$A$2:$K$501,3,FALSE),0)+IFERROR(VLOOKUP(A201,'مدخلات الشهر'!$A$2:$K$501,4,FALSE),0),1)))</f>
        <v>0</v>
      </c>
      <c r="F201" s="9">
        <f>IF(A201="","",IFERROR(VLOOKUP(A201,'مدخلات الشهر'!$A$2:$K$501,5,FALSE),0))</f>
        <v>0</v>
      </c>
      <c r="G201" s="9">
        <f>IF(A201="","",IFERROR(VLOOKUP(A201,'مدخلات الشهر'!$A$2:$K$501,6,FALSE),0))</f>
        <v>0</v>
      </c>
      <c r="H201" s="9">
        <f>IF(A201="","",IFERROR(VLOOKUP(A201,'مدخلات الشهر'!$A$2:$K$501,7,FALSE),0))</f>
        <v>0</v>
      </c>
      <c r="I201" s="9">
        <f>IF(A201="","",E201+F201+G201)</f>
        <v>0</v>
      </c>
      <c r="J201" s="9">
        <f>IF(A201="","",IFERROR(VLOOKUP(A201,'بيانات العاملين'!$A$2:$J$501,9,FALSE),0))</f>
        <v>0</v>
      </c>
      <c r="K201" s="9">
        <f>IF(A201="","",J201*'إعدادات'!$B$4)</f>
        <v>0</v>
      </c>
      <c r="L201" s="9">
        <f>IF(A201="","",SUM(MAX(0,MIN(MAX(0,(I201-K201)*'إعدادات'!$B$9-'إعدادات'!$B$8),'إعدادات'!$C$13)-'إعدادات'!$B$13)*'إعدادات'!$D$13,MAX(0,MIN(MAX(0,(I201-K201)*'إعدادات'!$B$9-'إعدادات'!$B$8),'إعدادات'!$C$14)-'إعدادات'!$B$14)*'إعدادات'!$D$14,MAX(0,MIN(MAX(0,(I201-K201)*'إعدادات'!$B$9-'إعدادات'!$B$8),'إعدادات'!$C$15)-'إعدادات'!$B$15)*'إعدادات'!$D$15,MAX(0,MIN(MAX(0,(I201-K201)*'إعدادات'!$B$9-'إعدادات'!$B$8),'إعدادات'!$C$16)-'إعدادات'!$B$16)*'إعدادات'!$D$16,MAX(0,MIN(MAX(0,(I201-K201)*'إعدادات'!$B$9-'إعدادات'!$B$8),'إعدادات'!$C$17)-'إعدادات'!$B$17)*'إعدادات'!$D$17,MAX(0,MIN(MAX(0,(I201-K201)*'إعدادات'!$B$9-'إعدادات'!$B$8),'إعدادات'!$C$18)-'إعدادات'!$B$18)*'إعدادات'!$D$18)/'إعدادات'!$B$9)</f>
        <v>0</v>
      </c>
      <c r="M201" s="9">
        <f>IF(A201="","",IFERROR(VLOOKUP(A201,'مدخلات الشهر'!$A$2:$K$501,8,FALSE),0))</f>
        <v>0</v>
      </c>
      <c r="N201" s="9">
        <f>IF(A201="","",IFERROR(VLOOKUP(A201,'مدخلات الشهر'!$A$2:$K$501,9,FALSE),0))</f>
        <v>0</v>
      </c>
      <c r="O201" s="9">
        <f>IF(A201="","",IFERROR(VLOOKUP(A201,'مدخلات الشهر'!$A$2:$K$501,10,FALSE),0))</f>
        <v>0</v>
      </c>
      <c r="P201" s="9">
        <f>IF(A201="","",SUM(K201:L201,M201:O201))</f>
        <v>0</v>
      </c>
      <c r="Q201" s="9">
        <f>IF(A201="","",E201+F201+G201+H201-P201)</f>
        <v>0</v>
      </c>
      <c r="R201" s="9">
        <f>IF(A201="","",J201*'إعدادات'!$B$5)</f>
        <v>0</v>
      </c>
      <c r="S201" s="9">
        <f>IF(A201="","",Q201+R201)</f>
        <v>0</v>
      </c>
    </row>
    <row r="202" spans="1:19" ht="20" customHeight="1">
      <c r="A202" s="5">
        <f>IF('بيانات العاملين'!A202="","",'بيانات العاملين'!A202)</f>
        <v>0</v>
      </c>
      <c r="B202" s="5">
        <f>IF(A202="","",IFERROR(VLOOKUP(A202,'بيانات العاملين'!$A$2:$J$501,2,FALSE),""))</f>
        <v>0</v>
      </c>
      <c r="C202" s="5">
        <f>IF(A202="","",IFERROR(VLOOKUP(A202,'بيانات العاملين'!$A$2:$J$501,4,FALSE),""))</f>
        <v>0</v>
      </c>
      <c r="D202" s="9">
        <f>IF(A202="","",IFERROR(VLOOKUP(A202,'بيانات العاملين'!$A$2:$J$501,8,FALSE),0))</f>
        <v>0</v>
      </c>
      <c r="E202" s="9">
        <f>IF(A202="","",MAX(0,D202*IFERROR(VLOOKUP(A202,'مدخلات الشهر'!$A$2:$K$501,3,FALSE),0)/(IFERROR(VLOOKUP(A202,'مدخلات الشهر'!$A$2:$K$501,3,FALSE),0)+IFERROR(VLOOKUP(A202,'مدخلات الشهر'!$A$2:$K$501,4,FALSE),0),1)))</f>
        <v>0</v>
      </c>
      <c r="F202" s="9">
        <f>IF(A202="","",IFERROR(VLOOKUP(A202,'مدخلات الشهر'!$A$2:$K$501,5,FALSE),0))</f>
        <v>0</v>
      </c>
      <c r="G202" s="9">
        <f>IF(A202="","",IFERROR(VLOOKUP(A202,'مدخلات الشهر'!$A$2:$K$501,6,FALSE),0))</f>
        <v>0</v>
      </c>
      <c r="H202" s="9">
        <f>IF(A202="","",IFERROR(VLOOKUP(A202,'مدخلات الشهر'!$A$2:$K$501,7,FALSE),0))</f>
        <v>0</v>
      </c>
      <c r="I202" s="9">
        <f>IF(A202="","",E202+F202+G202)</f>
        <v>0</v>
      </c>
      <c r="J202" s="9">
        <f>IF(A202="","",IFERROR(VLOOKUP(A202,'بيانات العاملين'!$A$2:$J$501,9,FALSE),0))</f>
        <v>0</v>
      </c>
      <c r="K202" s="9">
        <f>IF(A202="","",J202*'إعدادات'!$B$4)</f>
        <v>0</v>
      </c>
      <c r="L202" s="9">
        <f>IF(A202="","",SUM(MAX(0,MIN(MAX(0,(I202-K202)*'إعدادات'!$B$9-'إعدادات'!$B$8),'إعدادات'!$C$13)-'إعدادات'!$B$13)*'إعدادات'!$D$13,MAX(0,MIN(MAX(0,(I202-K202)*'إعدادات'!$B$9-'إعدادات'!$B$8),'إعدادات'!$C$14)-'إعدادات'!$B$14)*'إعدادات'!$D$14,MAX(0,MIN(MAX(0,(I202-K202)*'إعدادات'!$B$9-'إعدادات'!$B$8),'إعدادات'!$C$15)-'إعدادات'!$B$15)*'إعدادات'!$D$15,MAX(0,MIN(MAX(0,(I202-K202)*'إعدادات'!$B$9-'إعدادات'!$B$8),'إعدادات'!$C$16)-'إعدادات'!$B$16)*'إعدادات'!$D$16,MAX(0,MIN(MAX(0,(I202-K202)*'إعدادات'!$B$9-'إعدادات'!$B$8),'إعدادات'!$C$17)-'إعدادات'!$B$17)*'إعدادات'!$D$17,MAX(0,MIN(MAX(0,(I202-K202)*'إعدادات'!$B$9-'إعدادات'!$B$8),'إعدادات'!$C$18)-'إعدادات'!$B$18)*'إعدادات'!$D$18)/'إعدادات'!$B$9)</f>
        <v>0</v>
      </c>
      <c r="M202" s="9">
        <f>IF(A202="","",IFERROR(VLOOKUP(A202,'مدخلات الشهر'!$A$2:$K$501,8,FALSE),0))</f>
        <v>0</v>
      </c>
      <c r="N202" s="9">
        <f>IF(A202="","",IFERROR(VLOOKUP(A202,'مدخلات الشهر'!$A$2:$K$501,9,FALSE),0))</f>
        <v>0</v>
      </c>
      <c r="O202" s="9">
        <f>IF(A202="","",IFERROR(VLOOKUP(A202,'مدخلات الشهر'!$A$2:$K$501,10,FALSE),0))</f>
        <v>0</v>
      </c>
      <c r="P202" s="9">
        <f>IF(A202="","",SUM(K202:L202,M202:O202))</f>
        <v>0</v>
      </c>
      <c r="Q202" s="9">
        <f>IF(A202="","",E202+F202+G202+H202-P202)</f>
        <v>0</v>
      </c>
      <c r="R202" s="9">
        <f>IF(A202="","",J202*'إعدادات'!$B$5)</f>
        <v>0</v>
      </c>
      <c r="S202" s="9">
        <f>IF(A202="","",Q202+R202)</f>
        <v>0</v>
      </c>
    </row>
    <row r="203" spans="1:19" ht="20" customHeight="1">
      <c r="A203" s="5">
        <f>IF('بيانات العاملين'!A203="","",'بيانات العاملين'!A203)</f>
        <v>0</v>
      </c>
      <c r="B203" s="5">
        <f>IF(A203="","",IFERROR(VLOOKUP(A203,'بيانات العاملين'!$A$2:$J$501,2,FALSE),""))</f>
        <v>0</v>
      </c>
      <c r="C203" s="5">
        <f>IF(A203="","",IFERROR(VLOOKUP(A203,'بيانات العاملين'!$A$2:$J$501,4,FALSE),""))</f>
        <v>0</v>
      </c>
      <c r="D203" s="9">
        <f>IF(A203="","",IFERROR(VLOOKUP(A203,'بيانات العاملين'!$A$2:$J$501,8,FALSE),0))</f>
        <v>0</v>
      </c>
      <c r="E203" s="9">
        <f>IF(A203="","",MAX(0,D203*IFERROR(VLOOKUP(A203,'مدخلات الشهر'!$A$2:$K$501,3,FALSE),0)/(IFERROR(VLOOKUP(A203,'مدخلات الشهر'!$A$2:$K$501,3,FALSE),0)+IFERROR(VLOOKUP(A203,'مدخلات الشهر'!$A$2:$K$501,4,FALSE),0),1)))</f>
        <v>0</v>
      </c>
      <c r="F203" s="9">
        <f>IF(A203="","",IFERROR(VLOOKUP(A203,'مدخلات الشهر'!$A$2:$K$501,5,FALSE),0))</f>
        <v>0</v>
      </c>
      <c r="G203" s="9">
        <f>IF(A203="","",IFERROR(VLOOKUP(A203,'مدخلات الشهر'!$A$2:$K$501,6,FALSE),0))</f>
        <v>0</v>
      </c>
      <c r="H203" s="9">
        <f>IF(A203="","",IFERROR(VLOOKUP(A203,'مدخلات الشهر'!$A$2:$K$501,7,FALSE),0))</f>
        <v>0</v>
      </c>
      <c r="I203" s="9">
        <f>IF(A203="","",E203+F203+G203)</f>
        <v>0</v>
      </c>
      <c r="J203" s="9">
        <f>IF(A203="","",IFERROR(VLOOKUP(A203,'بيانات العاملين'!$A$2:$J$501,9,FALSE),0))</f>
        <v>0</v>
      </c>
      <c r="K203" s="9">
        <f>IF(A203="","",J203*'إعدادات'!$B$4)</f>
        <v>0</v>
      </c>
      <c r="L203" s="9">
        <f>IF(A203="","",SUM(MAX(0,MIN(MAX(0,(I203-K203)*'إعدادات'!$B$9-'إعدادات'!$B$8),'إعدادات'!$C$13)-'إعدادات'!$B$13)*'إعدادات'!$D$13,MAX(0,MIN(MAX(0,(I203-K203)*'إعدادات'!$B$9-'إعدادات'!$B$8),'إعدادات'!$C$14)-'إعدادات'!$B$14)*'إعدادات'!$D$14,MAX(0,MIN(MAX(0,(I203-K203)*'إعدادات'!$B$9-'إعدادات'!$B$8),'إعدادات'!$C$15)-'إعدادات'!$B$15)*'إعدادات'!$D$15,MAX(0,MIN(MAX(0,(I203-K203)*'إعدادات'!$B$9-'إعدادات'!$B$8),'إعدادات'!$C$16)-'إعدادات'!$B$16)*'إعدادات'!$D$16,MAX(0,MIN(MAX(0,(I203-K203)*'إعدادات'!$B$9-'إعدادات'!$B$8),'إعدادات'!$C$17)-'إعدادات'!$B$17)*'إعدادات'!$D$17,MAX(0,MIN(MAX(0,(I203-K203)*'إعدادات'!$B$9-'إعدادات'!$B$8),'إعدادات'!$C$18)-'إعدادات'!$B$18)*'إعدادات'!$D$18)/'إعدادات'!$B$9)</f>
        <v>0</v>
      </c>
      <c r="M203" s="9">
        <f>IF(A203="","",IFERROR(VLOOKUP(A203,'مدخلات الشهر'!$A$2:$K$501,8,FALSE),0))</f>
        <v>0</v>
      </c>
      <c r="N203" s="9">
        <f>IF(A203="","",IFERROR(VLOOKUP(A203,'مدخلات الشهر'!$A$2:$K$501,9,FALSE),0))</f>
        <v>0</v>
      </c>
      <c r="O203" s="9">
        <f>IF(A203="","",IFERROR(VLOOKUP(A203,'مدخلات الشهر'!$A$2:$K$501,10,FALSE),0))</f>
        <v>0</v>
      </c>
      <c r="P203" s="9">
        <f>IF(A203="","",SUM(K203:L203,M203:O203))</f>
        <v>0</v>
      </c>
      <c r="Q203" s="9">
        <f>IF(A203="","",E203+F203+G203+H203-P203)</f>
        <v>0</v>
      </c>
      <c r="R203" s="9">
        <f>IF(A203="","",J203*'إعدادات'!$B$5)</f>
        <v>0</v>
      </c>
      <c r="S203" s="9">
        <f>IF(A203="","",Q203+R203)</f>
        <v>0</v>
      </c>
    </row>
    <row r="204" spans="1:19" ht="20" customHeight="1">
      <c r="A204" s="5">
        <f>IF('بيانات العاملين'!A204="","",'بيانات العاملين'!A204)</f>
        <v>0</v>
      </c>
      <c r="B204" s="5">
        <f>IF(A204="","",IFERROR(VLOOKUP(A204,'بيانات العاملين'!$A$2:$J$501,2,FALSE),""))</f>
        <v>0</v>
      </c>
      <c r="C204" s="5">
        <f>IF(A204="","",IFERROR(VLOOKUP(A204,'بيانات العاملين'!$A$2:$J$501,4,FALSE),""))</f>
        <v>0</v>
      </c>
      <c r="D204" s="9">
        <f>IF(A204="","",IFERROR(VLOOKUP(A204,'بيانات العاملين'!$A$2:$J$501,8,FALSE),0))</f>
        <v>0</v>
      </c>
      <c r="E204" s="9">
        <f>IF(A204="","",MAX(0,D204*IFERROR(VLOOKUP(A204,'مدخلات الشهر'!$A$2:$K$501,3,FALSE),0)/(IFERROR(VLOOKUP(A204,'مدخلات الشهر'!$A$2:$K$501,3,FALSE),0)+IFERROR(VLOOKUP(A204,'مدخلات الشهر'!$A$2:$K$501,4,FALSE),0),1)))</f>
        <v>0</v>
      </c>
      <c r="F204" s="9">
        <f>IF(A204="","",IFERROR(VLOOKUP(A204,'مدخلات الشهر'!$A$2:$K$501,5,FALSE),0))</f>
        <v>0</v>
      </c>
      <c r="G204" s="9">
        <f>IF(A204="","",IFERROR(VLOOKUP(A204,'مدخلات الشهر'!$A$2:$K$501,6,FALSE),0))</f>
        <v>0</v>
      </c>
      <c r="H204" s="9">
        <f>IF(A204="","",IFERROR(VLOOKUP(A204,'مدخلات الشهر'!$A$2:$K$501,7,FALSE),0))</f>
        <v>0</v>
      </c>
      <c r="I204" s="9">
        <f>IF(A204="","",E204+F204+G204)</f>
        <v>0</v>
      </c>
      <c r="J204" s="9">
        <f>IF(A204="","",IFERROR(VLOOKUP(A204,'بيانات العاملين'!$A$2:$J$501,9,FALSE),0))</f>
        <v>0</v>
      </c>
      <c r="K204" s="9">
        <f>IF(A204="","",J204*'إعدادات'!$B$4)</f>
        <v>0</v>
      </c>
      <c r="L204" s="9">
        <f>IF(A204="","",SUM(MAX(0,MIN(MAX(0,(I204-K204)*'إعدادات'!$B$9-'إعدادات'!$B$8),'إعدادات'!$C$13)-'إعدادات'!$B$13)*'إعدادات'!$D$13,MAX(0,MIN(MAX(0,(I204-K204)*'إعدادات'!$B$9-'إعدادات'!$B$8),'إعدادات'!$C$14)-'إعدادات'!$B$14)*'إعدادات'!$D$14,MAX(0,MIN(MAX(0,(I204-K204)*'إعدادات'!$B$9-'إعدادات'!$B$8),'إعدادات'!$C$15)-'إعدادات'!$B$15)*'إعدادات'!$D$15,MAX(0,MIN(MAX(0,(I204-K204)*'إعدادات'!$B$9-'إعدادات'!$B$8),'إعدادات'!$C$16)-'إعدادات'!$B$16)*'إعدادات'!$D$16,MAX(0,MIN(MAX(0,(I204-K204)*'إعدادات'!$B$9-'إعدادات'!$B$8),'إعدادات'!$C$17)-'إعدادات'!$B$17)*'إعدادات'!$D$17,MAX(0,MIN(MAX(0,(I204-K204)*'إعدادات'!$B$9-'إعدادات'!$B$8),'إعدادات'!$C$18)-'إعدادات'!$B$18)*'إعدادات'!$D$18)/'إعدادات'!$B$9)</f>
        <v>0</v>
      </c>
      <c r="M204" s="9">
        <f>IF(A204="","",IFERROR(VLOOKUP(A204,'مدخلات الشهر'!$A$2:$K$501,8,FALSE),0))</f>
        <v>0</v>
      </c>
      <c r="N204" s="9">
        <f>IF(A204="","",IFERROR(VLOOKUP(A204,'مدخلات الشهر'!$A$2:$K$501,9,FALSE),0))</f>
        <v>0</v>
      </c>
      <c r="O204" s="9">
        <f>IF(A204="","",IFERROR(VLOOKUP(A204,'مدخلات الشهر'!$A$2:$K$501,10,FALSE),0))</f>
        <v>0</v>
      </c>
      <c r="P204" s="9">
        <f>IF(A204="","",SUM(K204:L204,M204:O204))</f>
        <v>0</v>
      </c>
      <c r="Q204" s="9">
        <f>IF(A204="","",E204+F204+G204+H204-P204)</f>
        <v>0</v>
      </c>
      <c r="R204" s="9">
        <f>IF(A204="","",J204*'إعدادات'!$B$5)</f>
        <v>0</v>
      </c>
      <c r="S204" s="9">
        <f>IF(A204="","",Q204+R204)</f>
        <v>0</v>
      </c>
    </row>
    <row r="205" spans="1:19" ht="20" customHeight="1">
      <c r="A205" s="5">
        <f>IF('بيانات العاملين'!A205="","",'بيانات العاملين'!A205)</f>
        <v>0</v>
      </c>
      <c r="B205" s="5">
        <f>IF(A205="","",IFERROR(VLOOKUP(A205,'بيانات العاملين'!$A$2:$J$501,2,FALSE),""))</f>
        <v>0</v>
      </c>
      <c r="C205" s="5">
        <f>IF(A205="","",IFERROR(VLOOKUP(A205,'بيانات العاملين'!$A$2:$J$501,4,FALSE),""))</f>
        <v>0</v>
      </c>
      <c r="D205" s="9">
        <f>IF(A205="","",IFERROR(VLOOKUP(A205,'بيانات العاملين'!$A$2:$J$501,8,FALSE),0))</f>
        <v>0</v>
      </c>
      <c r="E205" s="9">
        <f>IF(A205="","",MAX(0,D205*IFERROR(VLOOKUP(A205,'مدخلات الشهر'!$A$2:$K$501,3,FALSE),0)/(IFERROR(VLOOKUP(A205,'مدخلات الشهر'!$A$2:$K$501,3,FALSE),0)+IFERROR(VLOOKUP(A205,'مدخلات الشهر'!$A$2:$K$501,4,FALSE),0),1)))</f>
        <v>0</v>
      </c>
      <c r="F205" s="9">
        <f>IF(A205="","",IFERROR(VLOOKUP(A205,'مدخلات الشهر'!$A$2:$K$501,5,FALSE),0))</f>
        <v>0</v>
      </c>
      <c r="G205" s="9">
        <f>IF(A205="","",IFERROR(VLOOKUP(A205,'مدخلات الشهر'!$A$2:$K$501,6,FALSE),0))</f>
        <v>0</v>
      </c>
      <c r="H205" s="9">
        <f>IF(A205="","",IFERROR(VLOOKUP(A205,'مدخلات الشهر'!$A$2:$K$501,7,FALSE),0))</f>
        <v>0</v>
      </c>
      <c r="I205" s="9">
        <f>IF(A205="","",E205+F205+G205)</f>
        <v>0</v>
      </c>
      <c r="J205" s="9">
        <f>IF(A205="","",IFERROR(VLOOKUP(A205,'بيانات العاملين'!$A$2:$J$501,9,FALSE),0))</f>
        <v>0</v>
      </c>
      <c r="K205" s="9">
        <f>IF(A205="","",J205*'إعدادات'!$B$4)</f>
        <v>0</v>
      </c>
      <c r="L205" s="9">
        <f>IF(A205="","",SUM(MAX(0,MIN(MAX(0,(I205-K205)*'إعدادات'!$B$9-'إعدادات'!$B$8),'إعدادات'!$C$13)-'إعدادات'!$B$13)*'إعدادات'!$D$13,MAX(0,MIN(MAX(0,(I205-K205)*'إعدادات'!$B$9-'إعدادات'!$B$8),'إعدادات'!$C$14)-'إعدادات'!$B$14)*'إعدادات'!$D$14,MAX(0,MIN(MAX(0,(I205-K205)*'إعدادات'!$B$9-'إعدادات'!$B$8),'إعدادات'!$C$15)-'إعدادات'!$B$15)*'إعدادات'!$D$15,MAX(0,MIN(MAX(0,(I205-K205)*'إعدادات'!$B$9-'إعدادات'!$B$8),'إعدادات'!$C$16)-'إعدادات'!$B$16)*'إعدادات'!$D$16,MAX(0,MIN(MAX(0,(I205-K205)*'إعدادات'!$B$9-'إعدادات'!$B$8),'إعدادات'!$C$17)-'إعدادات'!$B$17)*'إعدادات'!$D$17,MAX(0,MIN(MAX(0,(I205-K205)*'إعدادات'!$B$9-'إعدادات'!$B$8),'إعدادات'!$C$18)-'إعدادات'!$B$18)*'إعدادات'!$D$18)/'إعدادات'!$B$9)</f>
        <v>0</v>
      </c>
      <c r="M205" s="9">
        <f>IF(A205="","",IFERROR(VLOOKUP(A205,'مدخلات الشهر'!$A$2:$K$501,8,FALSE),0))</f>
        <v>0</v>
      </c>
      <c r="N205" s="9">
        <f>IF(A205="","",IFERROR(VLOOKUP(A205,'مدخلات الشهر'!$A$2:$K$501,9,FALSE),0))</f>
        <v>0</v>
      </c>
      <c r="O205" s="9">
        <f>IF(A205="","",IFERROR(VLOOKUP(A205,'مدخلات الشهر'!$A$2:$K$501,10,FALSE),0))</f>
        <v>0</v>
      </c>
      <c r="P205" s="9">
        <f>IF(A205="","",SUM(K205:L205,M205:O205))</f>
        <v>0</v>
      </c>
      <c r="Q205" s="9">
        <f>IF(A205="","",E205+F205+G205+H205-P205)</f>
        <v>0</v>
      </c>
      <c r="R205" s="9">
        <f>IF(A205="","",J205*'إعدادات'!$B$5)</f>
        <v>0</v>
      </c>
      <c r="S205" s="9">
        <f>IF(A205="","",Q205+R205)</f>
        <v>0</v>
      </c>
    </row>
    <row r="206" spans="1:19" ht="20" customHeight="1">
      <c r="A206" s="5">
        <f>IF('بيانات العاملين'!A206="","",'بيانات العاملين'!A206)</f>
        <v>0</v>
      </c>
      <c r="B206" s="5">
        <f>IF(A206="","",IFERROR(VLOOKUP(A206,'بيانات العاملين'!$A$2:$J$501,2,FALSE),""))</f>
        <v>0</v>
      </c>
      <c r="C206" s="5">
        <f>IF(A206="","",IFERROR(VLOOKUP(A206,'بيانات العاملين'!$A$2:$J$501,4,FALSE),""))</f>
        <v>0</v>
      </c>
      <c r="D206" s="9">
        <f>IF(A206="","",IFERROR(VLOOKUP(A206,'بيانات العاملين'!$A$2:$J$501,8,FALSE),0))</f>
        <v>0</v>
      </c>
      <c r="E206" s="9">
        <f>IF(A206="","",MAX(0,D206*IFERROR(VLOOKUP(A206,'مدخلات الشهر'!$A$2:$K$501,3,FALSE),0)/(IFERROR(VLOOKUP(A206,'مدخلات الشهر'!$A$2:$K$501,3,FALSE),0)+IFERROR(VLOOKUP(A206,'مدخلات الشهر'!$A$2:$K$501,4,FALSE),0),1)))</f>
        <v>0</v>
      </c>
      <c r="F206" s="9">
        <f>IF(A206="","",IFERROR(VLOOKUP(A206,'مدخلات الشهر'!$A$2:$K$501,5,FALSE),0))</f>
        <v>0</v>
      </c>
      <c r="G206" s="9">
        <f>IF(A206="","",IFERROR(VLOOKUP(A206,'مدخلات الشهر'!$A$2:$K$501,6,FALSE),0))</f>
        <v>0</v>
      </c>
      <c r="H206" s="9">
        <f>IF(A206="","",IFERROR(VLOOKUP(A206,'مدخلات الشهر'!$A$2:$K$501,7,FALSE),0))</f>
        <v>0</v>
      </c>
      <c r="I206" s="9">
        <f>IF(A206="","",E206+F206+G206)</f>
        <v>0</v>
      </c>
      <c r="J206" s="9">
        <f>IF(A206="","",IFERROR(VLOOKUP(A206,'بيانات العاملين'!$A$2:$J$501,9,FALSE),0))</f>
        <v>0</v>
      </c>
      <c r="K206" s="9">
        <f>IF(A206="","",J206*'إعدادات'!$B$4)</f>
        <v>0</v>
      </c>
      <c r="L206" s="9">
        <f>IF(A206="","",SUM(MAX(0,MIN(MAX(0,(I206-K206)*'إعدادات'!$B$9-'إعدادات'!$B$8),'إعدادات'!$C$13)-'إعدادات'!$B$13)*'إعدادات'!$D$13,MAX(0,MIN(MAX(0,(I206-K206)*'إعدادات'!$B$9-'إعدادات'!$B$8),'إعدادات'!$C$14)-'إعدادات'!$B$14)*'إعدادات'!$D$14,MAX(0,MIN(MAX(0,(I206-K206)*'إعدادات'!$B$9-'إعدادات'!$B$8),'إعدادات'!$C$15)-'إعدادات'!$B$15)*'إعدادات'!$D$15,MAX(0,MIN(MAX(0,(I206-K206)*'إعدادات'!$B$9-'إعدادات'!$B$8),'إعدادات'!$C$16)-'إعدادات'!$B$16)*'إعدادات'!$D$16,MAX(0,MIN(MAX(0,(I206-K206)*'إعدادات'!$B$9-'إعدادات'!$B$8),'إعدادات'!$C$17)-'إعدادات'!$B$17)*'إعدادات'!$D$17,MAX(0,MIN(MAX(0,(I206-K206)*'إعدادات'!$B$9-'إعدادات'!$B$8),'إعدادات'!$C$18)-'إعدادات'!$B$18)*'إعدادات'!$D$18)/'إعدادات'!$B$9)</f>
        <v>0</v>
      </c>
      <c r="M206" s="9">
        <f>IF(A206="","",IFERROR(VLOOKUP(A206,'مدخلات الشهر'!$A$2:$K$501,8,FALSE),0))</f>
        <v>0</v>
      </c>
      <c r="N206" s="9">
        <f>IF(A206="","",IFERROR(VLOOKUP(A206,'مدخلات الشهر'!$A$2:$K$501,9,FALSE),0))</f>
        <v>0</v>
      </c>
      <c r="O206" s="9">
        <f>IF(A206="","",IFERROR(VLOOKUP(A206,'مدخلات الشهر'!$A$2:$K$501,10,FALSE),0))</f>
        <v>0</v>
      </c>
      <c r="P206" s="9">
        <f>IF(A206="","",SUM(K206:L206,M206:O206))</f>
        <v>0</v>
      </c>
      <c r="Q206" s="9">
        <f>IF(A206="","",E206+F206+G206+H206-P206)</f>
        <v>0</v>
      </c>
      <c r="R206" s="9">
        <f>IF(A206="","",J206*'إعدادات'!$B$5)</f>
        <v>0</v>
      </c>
      <c r="S206" s="9">
        <f>IF(A206="","",Q206+R206)</f>
        <v>0</v>
      </c>
    </row>
    <row r="207" spans="1:19" ht="20" customHeight="1">
      <c r="A207" s="5">
        <f>IF('بيانات العاملين'!A207="","",'بيانات العاملين'!A207)</f>
        <v>0</v>
      </c>
      <c r="B207" s="5">
        <f>IF(A207="","",IFERROR(VLOOKUP(A207,'بيانات العاملين'!$A$2:$J$501,2,FALSE),""))</f>
        <v>0</v>
      </c>
      <c r="C207" s="5">
        <f>IF(A207="","",IFERROR(VLOOKUP(A207,'بيانات العاملين'!$A$2:$J$501,4,FALSE),""))</f>
        <v>0</v>
      </c>
      <c r="D207" s="9">
        <f>IF(A207="","",IFERROR(VLOOKUP(A207,'بيانات العاملين'!$A$2:$J$501,8,FALSE),0))</f>
        <v>0</v>
      </c>
      <c r="E207" s="9">
        <f>IF(A207="","",MAX(0,D207*IFERROR(VLOOKUP(A207,'مدخلات الشهر'!$A$2:$K$501,3,FALSE),0)/(IFERROR(VLOOKUP(A207,'مدخلات الشهر'!$A$2:$K$501,3,FALSE),0)+IFERROR(VLOOKUP(A207,'مدخلات الشهر'!$A$2:$K$501,4,FALSE),0),1)))</f>
        <v>0</v>
      </c>
      <c r="F207" s="9">
        <f>IF(A207="","",IFERROR(VLOOKUP(A207,'مدخلات الشهر'!$A$2:$K$501,5,FALSE),0))</f>
        <v>0</v>
      </c>
      <c r="G207" s="9">
        <f>IF(A207="","",IFERROR(VLOOKUP(A207,'مدخلات الشهر'!$A$2:$K$501,6,FALSE),0))</f>
        <v>0</v>
      </c>
      <c r="H207" s="9">
        <f>IF(A207="","",IFERROR(VLOOKUP(A207,'مدخلات الشهر'!$A$2:$K$501,7,FALSE),0))</f>
        <v>0</v>
      </c>
      <c r="I207" s="9">
        <f>IF(A207="","",E207+F207+G207)</f>
        <v>0</v>
      </c>
      <c r="J207" s="9">
        <f>IF(A207="","",IFERROR(VLOOKUP(A207,'بيانات العاملين'!$A$2:$J$501,9,FALSE),0))</f>
        <v>0</v>
      </c>
      <c r="K207" s="9">
        <f>IF(A207="","",J207*'إعدادات'!$B$4)</f>
        <v>0</v>
      </c>
      <c r="L207" s="9">
        <f>IF(A207="","",SUM(MAX(0,MIN(MAX(0,(I207-K207)*'إعدادات'!$B$9-'إعدادات'!$B$8),'إعدادات'!$C$13)-'إعدادات'!$B$13)*'إعدادات'!$D$13,MAX(0,MIN(MAX(0,(I207-K207)*'إعدادات'!$B$9-'إعدادات'!$B$8),'إعدادات'!$C$14)-'إعدادات'!$B$14)*'إعدادات'!$D$14,MAX(0,MIN(MAX(0,(I207-K207)*'إعدادات'!$B$9-'إعدادات'!$B$8),'إعدادات'!$C$15)-'إعدادات'!$B$15)*'إعدادات'!$D$15,MAX(0,MIN(MAX(0,(I207-K207)*'إعدادات'!$B$9-'إعدادات'!$B$8),'إعدادات'!$C$16)-'إعدادات'!$B$16)*'إعدادات'!$D$16,MAX(0,MIN(MAX(0,(I207-K207)*'إعدادات'!$B$9-'إعدادات'!$B$8),'إعدادات'!$C$17)-'إعدادات'!$B$17)*'إعدادات'!$D$17,MAX(0,MIN(MAX(0,(I207-K207)*'إعدادات'!$B$9-'إعدادات'!$B$8),'إعدادات'!$C$18)-'إعدادات'!$B$18)*'إعدادات'!$D$18)/'إعدادات'!$B$9)</f>
        <v>0</v>
      </c>
      <c r="M207" s="9">
        <f>IF(A207="","",IFERROR(VLOOKUP(A207,'مدخلات الشهر'!$A$2:$K$501,8,FALSE),0))</f>
        <v>0</v>
      </c>
      <c r="N207" s="9">
        <f>IF(A207="","",IFERROR(VLOOKUP(A207,'مدخلات الشهر'!$A$2:$K$501,9,FALSE),0))</f>
        <v>0</v>
      </c>
      <c r="O207" s="9">
        <f>IF(A207="","",IFERROR(VLOOKUP(A207,'مدخلات الشهر'!$A$2:$K$501,10,FALSE),0))</f>
        <v>0</v>
      </c>
      <c r="P207" s="9">
        <f>IF(A207="","",SUM(K207:L207,M207:O207))</f>
        <v>0</v>
      </c>
      <c r="Q207" s="9">
        <f>IF(A207="","",E207+F207+G207+H207-P207)</f>
        <v>0</v>
      </c>
      <c r="R207" s="9">
        <f>IF(A207="","",J207*'إعدادات'!$B$5)</f>
        <v>0</v>
      </c>
      <c r="S207" s="9">
        <f>IF(A207="","",Q207+R207)</f>
        <v>0</v>
      </c>
    </row>
    <row r="208" spans="1:19" ht="20" customHeight="1">
      <c r="A208" s="5">
        <f>IF('بيانات العاملين'!A208="","",'بيانات العاملين'!A208)</f>
        <v>0</v>
      </c>
      <c r="B208" s="5">
        <f>IF(A208="","",IFERROR(VLOOKUP(A208,'بيانات العاملين'!$A$2:$J$501,2,FALSE),""))</f>
        <v>0</v>
      </c>
      <c r="C208" s="5">
        <f>IF(A208="","",IFERROR(VLOOKUP(A208,'بيانات العاملين'!$A$2:$J$501,4,FALSE),""))</f>
        <v>0</v>
      </c>
      <c r="D208" s="9">
        <f>IF(A208="","",IFERROR(VLOOKUP(A208,'بيانات العاملين'!$A$2:$J$501,8,FALSE),0))</f>
        <v>0</v>
      </c>
      <c r="E208" s="9">
        <f>IF(A208="","",MAX(0,D208*IFERROR(VLOOKUP(A208,'مدخلات الشهر'!$A$2:$K$501,3,FALSE),0)/(IFERROR(VLOOKUP(A208,'مدخلات الشهر'!$A$2:$K$501,3,FALSE),0)+IFERROR(VLOOKUP(A208,'مدخلات الشهر'!$A$2:$K$501,4,FALSE),0),1)))</f>
        <v>0</v>
      </c>
      <c r="F208" s="9">
        <f>IF(A208="","",IFERROR(VLOOKUP(A208,'مدخلات الشهر'!$A$2:$K$501,5,FALSE),0))</f>
        <v>0</v>
      </c>
      <c r="G208" s="9">
        <f>IF(A208="","",IFERROR(VLOOKUP(A208,'مدخلات الشهر'!$A$2:$K$501,6,FALSE),0))</f>
        <v>0</v>
      </c>
      <c r="H208" s="9">
        <f>IF(A208="","",IFERROR(VLOOKUP(A208,'مدخلات الشهر'!$A$2:$K$501,7,FALSE),0))</f>
        <v>0</v>
      </c>
      <c r="I208" s="9">
        <f>IF(A208="","",E208+F208+G208)</f>
        <v>0</v>
      </c>
      <c r="J208" s="9">
        <f>IF(A208="","",IFERROR(VLOOKUP(A208,'بيانات العاملين'!$A$2:$J$501,9,FALSE),0))</f>
        <v>0</v>
      </c>
      <c r="K208" s="9">
        <f>IF(A208="","",J208*'إعدادات'!$B$4)</f>
        <v>0</v>
      </c>
      <c r="L208" s="9">
        <f>IF(A208="","",SUM(MAX(0,MIN(MAX(0,(I208-K208)*'إعدادات'!$B$9-'إعدادات'!$B$8),'إعدادات'!$C$13)-'إعدادات'!$B$13)*'إعدادات'!$D$13,MAX(0,MIN(MAX(0,(I208-K208)*'إعدادات'!$B$9-'إعدادات'!$B$8),'إعدادات'!$C$14)-'إعدادات'!$B$14)*'إعدادات'!$D$14,MAX(0,MIN(MAX(0,(I208-K208)*'إعدادات'!$B$9-'إعدادات'!$B$8),'إعدادات'!$C$15)-'إعدادات'!$B$15)*'إعدادات'!$D$15,MAX(0,MIN(MAX(0,(I208-K208)*'إعدادات'!$B$9-'إعدادات'!$B$8),'إعدادات'!$C$16)-'إعدادات'!$B$16)*'إعدادات'!$D$16,MAX(0,MIN(MAX(0,(I208-K208)*'إعدادات'!$B$9-'إعدادات'!$B$8),'إعدادات'!$C$17)-'إعدادات'!$B$17)*'إعدادات'!$D$17,MAX(0,MIN(MAX(0,(I208-K208)*'إعدادات'!$B$9-'إعدادات'!$B$8),'إعدادات'!$C$18)-'إعدادات'!$B$18)*'إعدادات'!$D$18)/'إعدادات'!$B$9)</f>
        <v>0</v>
      </c>
      <c r="M208" s="9">
        <f>IF(A208="","",IFERROR(VLOOKUP(A208,'مدخلات الشهر'!$A$2:$K$501,8,FALSE),0))</f>
        <v>0</v>
      </c>
      <c r="N208" s="9">
        <f>IF(A208="","",IFERROR(VLOOKUP(A208,'مدخلات الشهر'!$A$2:$K$501,9,FALSE),0))</f>
        <v>0</v>
      </c>
      <c r="O208" s="9">
        <f>IF(A208="","",IFERROR(VLOOKUP(A208,'مدخلات الشهر'!$A$2:$K$501,10,FALSE),0))</f>
        <v>0</v>
      </c>
      <c r="P208" s="9">
        <f>IF(A208="","",SUM(K208:L208,M208:O208))</f>
        <v>0</v>
      </c>
      <c r="Q208" s="9">
        <f>IF(A208="","",E208+F208+G208+H208-P208)</f>
        <v>0</v>
      </c>
      <c r="R208" s="9">
        <f>IF(A208="","",J208*'إعدادات'!$B$5)</f>
        <v>0</v>
      </c>
      <c r="S208" s="9">
        <f>IF(A208="","",Q208+R208)</f>
        <v>0</v>
      </c>
    </row>
    <row r="209" spans="1:19" ht="20" customHeight="1">
      <c r="A209" s="5">
        <f>IF('بيانات العاملين'!A209="","",'بيانات العاملين'!A209)</f>
        <v>0</v>
      </c>
      <c r="B209" s="5">
        <f>IF(A209="","",IFERROR(VLOOKUP(A209,'بيانات العاملين'!$A$2:$J$501,2,FALSE),""))</f>
        <v>0</v>
      </c>
      <c r="C209" s="5">
        <f>IF(A209="","",IFERROR(VLOOKUP(A209,'بيانات العاملين'!$A$2:$J$501,4,FALSE),""))</f>
        <v>0</v>
      </c>
      <c r="D209" s="9">
        <f>IF(A209="","",IFERROR(VLOOKUP(A209,'بيانات العاملين'!$A$2:$J$501,8,FALSE),0))</f>
        <v>0</v>
      </c>
      <c r="E209" s="9">
        <f>IF(A209="","",MAX(0,D209*IFERROR(VLOOKUP(A209,'مدخلات الشهر'!$A$2:$K$501,3,FALSE),0)/(IFERROR(VLOOKUP(A209,'مدخلات الشهر'!$A$2:$K$501,3,FALSE),0)+IFERROR(VLOOKUP(A209,'مدخلات الشهر'!$A$2:$K$501,4,FALSE),0),1)))</f>
        <v>0</v>
      </c>
      <c r="F209" s="9">
        <f>IF(A209="","",IFERROR(VLOOKUP(A209,'مدخلات الشهر'!$A$2:$K$501,5,FALSE),0))</f>
        <v>0</v>
      </c>
      <c r="G209" s="9">
        <f>IF(A209="","",IFERROR(VLOOKUP(A209,'مدخلات الشهر'!$A$2:$K$501,6,FALSE),0))</f>
        <v>0</v>
      </c>
      <c r="H209" s="9">
        <f>IF(A209="","",IFERROR(VLOOKUP(A209,'مدخلات الشهر'!$A$2:$K$501,7,FALSE),0))</f>
        <v>0</v>
      </c>
      <c r="I209" s="9">
        <f>IF(A209="","",E209+F209+G209)</f>
        <v>0</v>
      </c>
      <c r="J209" s="9">
        <f>IF(A209="","",IFERROR(VLOOKUP(A209,'بيانات العاملين'!$A$2:$J$501,9,FALSE),0))</f>
        <v>0</v>
      </c>
      <c r="K209" s="9">
        <f>IF(A209="","",J209*'إعدادات'!$B$4)</f>
        <v>0</v>
      </c>
      <c r="L209" s="9">
        <f>IF(A209="","",SUM(MAX(0,MIN(MAX(0,(I209-K209)*'إعدادات'!$B$9-'إعدادات'!$B$8),'إعدادات'!$C$13)-'إعدادات'!$B$13)*'إعدادات'!$D$13,MAX(0,MIN(MAX(0,(I209-K209)*'إعدادات'!$B$9-'إعدادات'!$B$8),'إعدادات'!$C$14)-'إعدادات'!$B$14)*'إعدادات'!$D$14,MAX(0,MIN(MAX(0,(I209-K209)*'إعدادات'!$B$9-'إعدادات'!$B$8),'إعدادات'!$C$15)-'إعدادات'!$B$15)*'إعدادات'!$D$15,MAX(0,MIN(MAX(0,(I209-K209)*'إعدادات'!$B$9-'إعدادات'!$B$8),'إعدادات'!$C$16)-'إعدادات'!$B$16)*'إعدادات'!$D$16,MAX(0,MIN(MAX(0,(I209-K209)*'إعدادات'!$B$9-'إعدادات'!$B$8),'إعدادات'!$C$17)-'إعدادات'!$B$17)*'إعدادات'!$D$17,MAX(0,MIN(MAX(0,(I209-K209)*'إعدادات'!$B$9-'إعدادات'!$B$8),'إعدادات'!$C$18)-'إعدادات'!$B$18)*'إعدادات'!$D$18)/'إعدادات'!$B$9)</f>
        <v>0</v>
      </c>
      <c r="M209" s="9">
        <f>IF(A209="","",IFERROR(VLOOKUP(A209,'مدخلات الشهر'!$A$2:$K$501,8,FALSE),0))</f>
        <v>0</v>
      </c>
      <c r="N209" s="9">
        <f>IF(A209="","",IFERROR(VLOOKUP(A209,'مدخلات الشهر'!$A$2:$K$501,9,FALSE),0))</f>
        <v>0</v>
      </c>
      <c r="O209" s="9">
        <f>IF(A209="","",IFERROR(VLOOKUP(A209,'مدخلات الشهر'!$A$2:$K$501,10,FALSE),0))</f>
        <v>0</v>
      </c>
      <c r="P209" s="9">
        <f>IF(A209="","",SUM(K209:L209,M209:O209))</f>
        <v>0</v>
      </c>
      <c r="Q209" s="9">
        <f>IF(A209="","",E209+F209+G209+H209-P209)</f>
        <v>0</v>
      </c>
      <c r="R209" s="9">
        <f>IF(A209="","",J209*'إعدادات'!$B$5)</f>
        <v>0</v>
      </c>
      <c r="S209" s="9">
        <f>IF(A209="","",Q209+R209)</f>
        <v>0</v>
      </c>
    </row>
    <row r="210" spans="1:19" ht="20" customHeight="1">
      <c r="A210" s="5">
        <f>IF('بيانات العاملين'!A210="","",'بيانات العاملين'!A210)</f>
        <v>0</v>
      </c>
      <c r="B210" s="5">
        <f>IF(A210="","",IFERROR(VLOOKUP(A210,'بيانات العاملين'!$A$2:$J$501,2,FALSE),""))</f>
        <v>0</v>
      </c>
      <c r="C210" s="5">
        <f>IF(A210="","",IFERROR(VLOOKUP(A210,'بيانات العاملين'!$A$2:$J$501,4,FALSE),""))</f>
        <v>0</v>
      </c>
      <c r="D210" s="9">
        <f>IF(A210="","",IFERROR(VLOOKUP(A210,'بيانات العاملين'!$A$2:$J$501,8,FALSE),0))</f>
        <v>0</v>
      </c>
      <c r="E210" s="9">
        <f>IF(A210="","",MAX(0,D210*IFERROR(VLOOKUP(A210,'مدخلات الشهر'!$A$2:$K$501,3,FALSE),0)/(IFERROR(VLOOKUP(A210,'مدخلات الشهر'!$A$2:$K$501,3,FALSE),0)+IFERROR(VLOOKUP(A210,'مدخلات الشهر'!$A$2:$K$501,4,FALSE),0),1)))</f>
        <v>0</v>
      </c>
      <c r="F210" s="9">
        <f>IF(A210="","",IFERROR(VLOOKUP(A210,'مدخلات الشهر'!$A$2:$K$501,5,FALSE),0))</f>
        <v>0</v>
      </c>
      <c r="G210" s="9">
        <f>IF(A210="","",IFERROR(VLOOKUP(A210,'مدخلات الشهر'!$A$2:$K$501,6,FALSE),0))</f>
        <v>0</v>
      </c>
      <c r="H210" s="9">
        <f>IF(A210="","",IFERROR(VLOOKUP(A210,'مدخلات الشهر'!$A$2:$K$501,7,FALSE),0))</f>
        <v>0</v>
      </c>
      <c r="I210" s="9">
        <f>IF(A210="","",E210+F210+G210)</f>
        <v>0</v>
      </c>
      <c r="J210" s="9">
        <f>IF(A210="","",IFERROR(VLOOKUP(A210,'بيانات العاملين'!$A$2:$J$501,9,FALSE),0))</f>
        <v>0</v>
      </c>
      <c r="K210" s="9">
        <f>IF(A210="","",J210*'إعدادات'!$B$4)</f>
        <v>0</v>
      </c>
      <c r="L210" s="9">
        <f>IF(A210="","",SUM(MAX(0,MIN(MAX(0,(I210-K210)*'إعدادات'!$B$9-'إعدادات'!$B$8),'إعدادات'!$C$13)-'إعدادات'!$B$13)*'إعدادات'!$D$13,MAX(0,MIN(MAX(0,(I210-K210)*'إعدادات'!$B$9-'إعدادات'!$B$8),'إعدادات'!$C$14)-'إعدادات'!$B$14)*'إعدادات'!$D$14,MAX(0,MIN(MAX(0,(I210-K210)*'إعدادات'!$B$9-'إعدادات'!$B$8),'إعدادات'!$C$15)-'إعدادات'!$B$15)*'إعدادات'!$D$15,MAX(0,MIN(MAX(0,(I210-K210)*'إعدادات'!$B$9-'إعدادات'!$B$8),'إعدادات'!$C$16)-'إعدادات'!$B$16)*'إعدادات'!$D$16,MAX(0,MIN(MAX(0,(I210-K210)*'إعدادات'!$B$9-'إعدادات'!$B$8),'إعدادات'!$C$17)-'إعدادات'!$B$17)*'إعدادات'!$D$17,MAX(0,MIN(MAX(0,(I210-K210)*'إعدادات'!$B$9-'إعدادات'!$B$8),'إعدادات'!$C$18)-'إعدادات'!$B$18)*'إعدادات'!$D$18)/'إعدادات'!$B$9)</f>
        <v>0</v>
      </c>
      <c r="M210" s="9">
        <f>IF(A210="","",IFERROR(VLOOKUP(A210,'مدخلات الشهر'!$A$2:$K$501,8,FALSE),0))</f>
        <v>0</v>
      </c>
      <c r="N210" s="9">
        <f>IF(A210="","",IFERROR(VLOOKUP(A210,'مدخلات الشهر'!$A$2:$K$501,9,FALSE),0))</f>
        <v>0</v>
      </c>
      <c r="O210" s="9">
        <f>IF(A210="","",IFERROR(VLOOKUP(A210,'مدخلات الشهر'!$A$2:$K$501,10,FALSE),0))</f>
        <v>0</v>
      </c>
      <c r="P210" s="9">
        <f>IF(A210="","",SUM(K210:L210,M210:O210))</f>
        <v>0</v>
      </c>
      <c r="Q210" s="9">
        <f>IF(A210="","",E210+F210+G210+H210-P210)</f>
        <v>0</v>
      </c>
      <c r="R210" s="9">
        <f>IF(A210="","",J210*'إعدادات'!$B$5)</f>
        <v>0</v>
      </c>
      <c r="S210" s="9">
        <f>IF(A210="","",Q210+R210)</f>
        <v>0</v>
      </c>
    </row>
    <row r="211" spans="1:19" ht="20" customHeight="1">
      <c r="A211" s="5">
        <f>IF('بيانات العاملين'!A211="","",'بيانات العاملين'!A211)</f>
        <v>0</v>
      </c>
      <c r="B211" s="5">
        <f>IF(A211="","",IFERROR(VLOOKUP(A211,'بيانات العاملين'!$A$2:$J$501,2,FALSE),""))</f>
        <v>0</v>
      </c>
      <c r="C211" s="5">
        <f>IF(A211="","",IFERROR(VLOOKUP(A211,'بيانات العاملين'!$A$2:$J$501,4,FALSE),""))</f>
        <v>0</v>
      </c>
      <c r="D211" s="9">
        <f>IF(A211="","",IFERROR(VLOOKUP(A211,'بيانات العاملين'!$A$2:$J$501,8,FALSE),0))</f>
        <v>0</v>
      </c>
      <c r="E211" s="9">
        <f>IF(A211="","",MAX(0,D211*IFERROR(VLOOKUP(A211,'مدخلات الشهر'!$A$2:$K$501,3,FALSE),0)/(IFERROR(VLOOKUP(A211,'مدخلات الشهر'!$A$2:$K$501,3,FALSE),0)+IFERROR(VLOOKUP(A211,'مدخلات الشهر'!$A$2:$K$501,4,FALSE),0),1)))</f>
        <v>0</v>
      </c>
      <c r="F211" s="9">
        <f>IF(A211="","",IFERROR(VLOOKUP(A211,'مدخلات الشهر'!$A$2:$K$501,5,FALSE),0))</f>
        <v>0</v>
      </c>
      <c r="G211" s="9">
        <f>IF(A211="","",IFERROR(VLOOKUP(A211,'مدخلات الشهر'!$A$2:$K$501,6,FALSE),0))</f>
        <v>0</v>
      </c>
      <c r="H211" s="9">
        <f>IF(A211="","",IFERROR(VLOOKUP(A211,'مدخلات الشهر'!$A$2:$K$501,7,FALSE),0))</f>
        <v>0</v>
      </c>
      <c r="I211" s="9">
        <f>IF(A211="","",E211+F211+G211)</f>
        <v>0</v>
      </c>
      <c r="J211" s="9">
        <f>IF(A211="","",IFERROR(VLOOKUP(A211,'بيانات العاملين'!$A$2:$J$501,9,FALSE),0))</f>
        <v>0</v>
      </c>
      <c r="K211" s="9">
        <f>IF(A211="","",J211*'إعدادات'!$B$4)</f>
        <v>0</v>
      </c>
      <c r="L211" s="9">
        <f>IF(A211="","",SUM(MAX(0,MIN(MAX(0,(I211-K211)*'إعدادات'!$B$9-'إعدادات'!$B$8),'إعدادات'!$C$13)-'إعدادات'!$B$13)*'إعدادات'!$D$13,MAX(0,MIN(MAX(0,(I211-K211)*'إعدادات'!$B$9-'إعدادات'!$B$8),'إعدادات'!$C$14)-'إعدادات'!$B$14)*'إعدادات'!$D$14,MAX(0,MIN(MAX(0,(I211-K211)*'إعدادات'!$B$9-'إعدادات'!$B$8),'إعدادات'!$C$15)-'إعدادات'!$B$15)*'إعدادات'!$D$15,MAX(0,MIN(MAX(0,(I211-K211)*'إعدادات'!$B$9-'إعدادات'!$B$8),'إعدادات'!$C$16)-'إعدادات'!$B$16)*'إعدادات'!$D$16,MAX(0,MIN(MAX(0,(I211-K211)*'إعدادات'!$B$9-'إعدادات'!$B$8),'إعدادات'!$C$17)-'إعدادات'!$B$17)*'إعدادات'!$D$17,MAX(0,MIN(MAX(0,(I211-K211)*'إعدادات'!$B$9-'إعدادات'!$B$8),'إعدادات'!$C$18)-'إعدادات'!$B$18)*'إعدادات'!$D$18)/'إعدادات'!$B$9)</f>
        <v>0</v>
      </c>
      <c r="M211" s="9">
        <f>IF(A211="","",IFERROR(VLOOKUP(A211,'مدخلات الشهر'!$A$2:$K$501,8,FALSE),0))</f>
        <v>0</v>
      </c>
      <c r="N211" s="9">
        <f>IF(A211="","",IFERROR(VLOOKUP(A211,'مدخلات الشهر'!$A$2:$K$501,9,FALSE),0))</f>
        <v>0</v>
      </c>
      <c r="O211" s="9">
        <f>IF(A211="","",IFERROR(VLOOKUP(A211,'مدخلات الشهر'!$A$2:$K$501,10,FALSE),0))</f>
        <v>0</v>
      </c>
      <c r="P211" s="9">
        <f>IF(A211="","",SUM(K211:L211,M211:O211))</f>
        <v>0</v>
      </c>
      <c r="Q211" s="9">
        <f>IF(A211="","",E211+F211+G211+H211-P211)</f>
        <v>0</v>
      </c>
      <c r="R211" s="9">
        <f>IF(A211="","",J211*'إعدادات'!$B$5)</f>
        <v>0</v>
      </c>
      <c r="S211" s="9">
        <f>IF(A211="","",Q211+R211)</f>
        <v>0</v>
      </c>
    </row>
    <row r="212" spans="1:19" ht="20" customHeight="1">
      <c r="A212" s="5">
        <f>IF('بيانات العاملين'!A212="","",'بيانات العاملين'!A212)</f>
        <v>0</v>
      </c>
      <c r="B212" s="5">
        <f>IF(A212="","",IFERROR(VLOOKUP(A212,'بيانات العاملين'!$A$2:$J$501,2,FALSE),""))</f>
        <v>0</v>
      </c>
      <c r="C212" s="5">
        <f>IF(A212="","",IFERROR(VLOOKUP(A212,'بيانات العاملين'!$A$2:$J$501,4,FALSE),""))</f>
        <v>0</v>
      </c>
      <c r="D212" s="9">
        <f>IF(A212="","",IFERROR(VLOOKUP(A212,'بيانات العاملين'!$A$2:$J$501,8,FALSE),0))</f>
        <v>0</v>
      </c>
      <c r="E212" s="9">
        <f>IF(A212="","",MAX(0,D212*IFERROR(VLOOKUP(A212,'مدخلات الشهر'!$A$2:$K$501,3,FALSE),0)/(IFERROR(VLOOKUP(A212,'مدخلات الشهر'!$A$2:$K$501,3,FALSE),0)+IFERROR(VLOOKUP(A212,'مدخلات الشهر'!$A$2:$K$501,4,FALSE),0),1)))</f>
        <v>0</v>
      </c>
      <c r="F212" s="9">
        <f>IF(A212="","",IFERROR(VLOOKUP(A212,'مدخلات الشهر'!$A$2:$K$501,5,FALSE),0))</f>
        <v>0</v>
      </c>
      <c r="G212" s="9">
        <f>IF(A212="","",IFERROR(VLOOKUP(A212,'مدخلات الشهر'!$A$2:$K$501,6,FALSE),0))</f>
        <v>0</v>
      </c>
      <c r="H212" s="9">
        <f>IF(A212="","",IFERROR(VLOOKUP(A212,'مدخلات الشهر'!$A$2:$K$501,7,FALSE),0))</f>
        <v>0</v>
      </c>
      <c r="I212" s="9">
        <f>IF(A212="","",E212+F212+G212)</f>
        <v>0</v>
      </c>
      <c r="J212" s="9">
        <f>IF(A212="","",IFERROR(VLOOKUP(A212,'بيانات العاملين'!$A$2:$J$501,9,FALSE),0))</f>
        <v>0</v>
      </c>
      <c r="K212" s="9">
        <f>IF(A212="","",J212*'إعدادات'!$B$4)</f>
        <v>0</v>
      </c>
      <c r="L212" s="9">
        <f>IF(A212="","",SUM(MAX(0,MIN(MAX(0,(I212-K212)*'إعدادات'!$B$9-'إعدادات'!$B$8),'إعدادات'!$C$13)-'إعدادات'!$B$13)*'إعدادات'!$D$13,MAX(0,MIN(MAX(0,(I212-K212)*'إعدادات'!$B$9-'إعدادات'!$B$8),'إعدادات'!$C$14)-'إعدادات'!$B$14)*'إعدادات'!$D$14,MAX(0,MIN(MAX(0,(I212-K212)*'إعدادات'!$B$9-'إعدادات'!$B$8),'إعدادات'!$C$15)-'إعدادات'!$B$15)*'إعدادات'!$D$15,MAX(0,MIN(MAX(0,(I212-K212)*'إعدادات'!$B$9-'إعدادات'!$B$8),'إعدادات'!$C$16)-'إعدادات'!$B$16)*'إعدادات'!$D$16,MAX(0,MIN(MAX(0,(I212-K212)*'إعدادات'!$B$9-'إعدادات'!$B$8),'إعدادات'!$C$17)-'إعدادات'!$B$17)*'إعدادات'!$D$17,MAX(0,MIN(MAX(0,(I212-K212)*'إعدادات'!$B$9-'إعدادات'!$B$8),'إعدادات'!$C$18)-'إعدادات'!$B$18)*'إعدادات'!$D$18)/'إعدادات'!$B$9)</f>
        <v>0</v>
      </c>
      <c r="M212" s="9">
        <f>IF(A212="","",IFERROR(VLOOKUP(A212,'مدخلات الشهر'!$A$2:$K$501,8,FALSE),0))</f>
        <v>0</v>
      </c>
      <c r="N212" s="9">
        <f>IF(A212="","",IFERROR(VLOOKUP(A212,'مدخلات الشهر'!$A$2:$K$501,9,FALSE),0))</f>
        <v>0</v>
      </c>
      <c r="O212" s="9">
        <f>IF(A212="","",IFERROR(VLOOKUP(A212,'مدخلات الشهر'!$A$2:$K$501,10,FALSE),0))</f>
        <v>0</v>
      </c>
      <c r="P212" s="9">
        <f>IF(A212="","",SUM(K212:L212,M212:O212))</f>
        <v>0</v>
      </c>
      <c r="Q212" s="9">
        <f>IF(A212="","",E212+F212+G212+H212-P212)</f>
        <v>0</v>
      </c>
      <c r="R212" s="9">
        <f>IF(A212="","",J212*'إعدادات'!$B$5)</f>
        <v>0</v>
      </c>
      <c r="S212" s="9">
        <f>IF(A212="","",Q212+R212)</f>
        <v>0</v>
      </c>
    </row>
    <row r="213" spans="1:19" ht="20" customHeight="1">
      <c r="A213" s="5">
        <f>IF('بيانات العاملين'!A213="","",'بيانات العاملين'!A213)</f>
        <v>0</v>
      </c>
      <c r="B213" s="5">
        <f>IF(A213="","",IFERROR(VLOOKUP(A213,'بيانات العاملين'!$A$2:$J$501,2,FALSE),""))</f>
        <v>0</v>
      </c>
      <c r="C213" s="5">
        <f>IF(A213="","",IFERROR(VLOOKUP(A213,'بيانات العاملين'!$A$2:$J$501,4,FALSE),""))</f>
        <v>0</v>
      </c>
      <c r="D213" s="9">
        <f>IF(A213="","",IFERROR(VLOOKUP(A213,'بيانات العاملين'!$A$2:$J$501,8,FALSE),0))</f>
        <v>0</v>
      </c>
      <c r="E213" s="9">
        <f>IF(A213="","",MAX(0,D213*IFERROR(VLOOKUP(A213,'مدخلات الشهر'!$A$2:$K$501,3,FALSE),0)/(IFERROR(VLOOKUP(A213,'مدخلات الشهر'!$A$2:$K$501,3,FALSE),0)+IFERROR(VLOOKUP(A213,'مدخلات الشهر'!$A$2:$K$501,4,FALSE),0),1)))</f>
        <v>0</v>
      </c>
      <c r="F213" s="9">
        <f>IF(A213="","",IFERROR(VLOOKUP(A213,'مدخلات الشهر'!$A$2:$K$501,5,FALSE),0))</f>
        <v>0</v>
      </c>
      <c r="G213" s="9">
        <f>IF(A213="","",IFERROR(VLOOKUP(A213,'مدخلات الشهر'!$A$2:$K$501,6,FALSE),0))</f>
        <v>0</v>
      </c>
      <c r="H213" s="9">
        <f>IF(A213="","",IFERROR(VLOOKUP(A213,'مدخلات الشهر'!$A$2:$K$501,7,FALSE),0))</f>
        <v>0</v>
      </c>
      <c r="I213" s="9">
        <f>IF(A213="","",E213+F213+G213)</f>
        <v>0</v>
      </c>
      <c r="J213" s="9">
        <f>IF(A213="","",IFERROR(VLOOKUP(A213,'بيانات العاملين'!$A$2:$J$501,9,FALSE),0))</f>
        <v>0</v>
      </c>
      <c r="K213" s="9">
        <f>IF(A213="","",J213*'إعدادات'!$B$4)</f>
        <v>0</v>
      </c>
      <c r="L213" s="9">
        <f>IF(A213="","",SUM(MAX(0,MIN(MAX(0,(I213-K213)*'إعدادات'!$B$9-'إعدادات'!$B$8),'إعدادات'!$C$13)-'إعدادات'!$B$13)*'إعدادات'!$D$13,MAX(0,MIN(MAX(0,(I213-K213)*'إعدادات'!$B$9-'إعدادات'!$B$8),'إعدادات'!$C$14)-'إعدادات'!$B$14)*'إعدادات'!$D$14,MAX(0,MIN(MAX(0,(I213-K213)*'إعدادات'!$B$9-'إعدادات'!$B$8),'إعدادات'!$C$15)-'إعدادات'!$B$15)*'إعدادات'!$D$15,MAX(0,MIN(MAX(0,(I213-K213)*'إعدادات'!$B$9-'إعدادات'!$B$8),'إعدادات'!$C$16)-'إعدادات'!$B$16)*'إعدادات'!$D$16,MAX(0,MIN(MAX(0,(I213-K213)*'إعدادات'!$B$9-'إعدادات'!$B$8),'إعدادات'!$C$17)-'إعدادات'!$B$17)*'إعدادات'!$D$17,MAX(0,MIN(MAX(0,(I213-K213)*'إعدادات'!$B$9-'إعدادات'!$B$8),'إعدادات'!$C$18)-'إعدادات'!$B$18)*'إعدادات'!$D$18)/'إعدادات'!$B$9)</f>
        <v>0</v>
      </c>
      <c r="M213" s="9">
        <f>IF(A213="","",IFERROR(VLOOKUP(A213,'مدخلات الشهر'!$A$2:$K$501,8,FALSE),0))</f>
        <v>0</v>
      </c>
      <c r="N213" s="9">
        <f>IF(A213="","",IFERROR(VLOOKUP(A213,'مدخلات الشهر'!$A$2:$K$501,9,FALSE),0))</f>
        <v>0</v>
      </c>
      <c r="O213" s="9">
        <f>IF(A213="","",IFERROR(VLOOKUP(A213,'مدخلات الشهر'!$A$2:$K$501,10,FALSE),0))</f>
        <v>0</v>
      </c>
      <c r="P213" s="9">
        <f>IF(A213="","",SUM(K213:L213,M213:O213))</f>
        <v>0</v>
      </c>
      <c r="Q213" s="9">
        <f>IF(A213="","",E213+F213+G213+H213-P213)</f>
        <v>0</v>
      </c>
      <c r="R213" s="9">
        <f>IF(A213="","",J213*'إعدادات'!$B$5)</f>
        <v>0</v>
      </c>
      <c r="S213" s="9">
        <f>IF(A213="","",Q213+R213)</f>
        <v>0</v>
      </c>
    </row>
    <row r="214" spans="1:19" ht="20" customHeight="1">
      <c r="A214" s="5">
        <f>IF('بيانات العاملين'!A214="","",'بيانات العاملين'!A214)</f>
        <v>0</v>
      </c>
      <c r="B214" s="5">
        <f>IF(A214="","",IFERROR(VLOOKUP(A214,'بيانات العاملين'!$A$2:$J$501,2,FALSE),""))</f>
        <v>0</v>
      </c>
      <c r="C214" s="5">
        <f>IF(A214="","",IFERROR(VLOOKUP(A214,'بيانات العاملين'!$A$2:$J$501,4,FALSE),""))</f>
        <v>0</v>
      </c>
      <c r="D214" s="9">
        <f>IF(A214="","",IFERROR(VLOOKUP(A214,'بيانات العاملين'!$A$2:$J$501,8,FALSE),0))</f>
        <v>0</v>
      </c>
      <c r="E214" s="9">
        <f>IF(A214="","",MAX(0,D214*IFERROR(VLOOKUP(A214,'مدخلات الشهر'!$A$2:$K$501,3,FALSE),0)/(IFERROR(VLOOKUP(A214,'مدخلات الشهر'!$A$2:$K$501,3,FALSE),0)+IFERROR(VLOOKUP(A214,'مدخلات الشهر'!$A$2:$K$501,4,FALSE),0),1)))</f>
        <v>0</v>
      </c>
      <c r="F214" s="9">
        <f>IF(A214="","",IFERROR(VLOOKUP(A214,'مدخلات الشهر'!$A$2:$K$501,5,FALSE),0))</f>
        <v>0</v>
      </c>
      <c r="G214" s="9">
        <f>IF(A214="","",IFERROR(VLOOKUP(A214,'مدخلات الشهر'!$A$2:$K$501,6,FALSE),0))</f>
        <v>0</v>
      </c>
      <c r="H214" s="9">
        <f>IF(A214="","",IFERROR(VLOOKUP(A214,'مدخلات الشهر'!$A$2:$K$501,7,FALSE),0))</f>
        <v>0</v>
      </c>
      <c r="I214" s="9">
        <f>IF(A214="","",E214+F214+G214)</f>
        <v>0</v>
      </c>
      <c r="J214" s="9">
        <f>IF(A214="","",IFERROR(VLOOKUP(A214,'بيانات العاملين'!$A$2:$J$501,9,FALSE),0))</f>
        <v>0</v>
      </c>
      <c r="K214" s="9">
        <f>IF(A214="","",J214*'إعدادات'!$B$4)</f>
        <v>0</v>
      </c>
      <c r="L214" s="9">
        <f>IF(A214="","",SUM(MAX(0,MIN(MAX(0,(I214-K214)*'إعدادات'!$B$9-'إعدادات'!$B$8),'إعدادات'!$C$13)-'إعدادات'!$B$13)*'إعدادات'!$D$13,MAX(0,MIN(MAX(0,(I214-K214)*'إعدادات'!$B$9-'إعدادات'!$B$8),'إعدادات'!$C$14)-'إعدادات'!$B$14)*'إعدادات'!$D$14,MAX(0,MIN(MAX(0,(I214-K214)*'إعدادات'!$B$9-'إعدادات'!$B$8),'إعدادات'!$C$15)-'إعدادات'!$B$15)*'إعدادات'!$D$15,MAX(0,MIN(MAX(0,(I214-K214)*'إعدادات'!$B$9-'إعدادات'!$B$8),'إعدادات'!$C$16)-'إعدادات'!$B$16)*'إعدادات'!$D$16,MAX(0,MIN(MAX(0,(I214-K214)*'إعدادات'!$B$9-'إعدادات'!$B$8),'إعدادات'!$C$17)-'إعدادات'!$B$17)*'إعدادات'!$D$17,MAX(0,MIN(MAX(0,(I214-K214)*'إعدادات'!$B$9-'إعدادات'!$B$8),'إعدادات'!$C$18)-'إعدادات'!$B$18)*'إعدادات'!$D$18)/'إعدادات'!$B$9)</f>
        <v>0</v>
      </c>
      <c r="M214" s="9">
        <f>IF(A214="","",IFERROR(VLOOKUP(A214,'مدخلات الشهر'!$A$2:$K$501,8,FALSE),0))</f>
        <v>0</v>
      </c>
      <c r="N214" s="9">
        <f>IF(A214="","",IFERROR(VLOOKUP(A214,'مدخلات الشهر'!$A$2:$K$501,9,FALSE),0))</f>
        <v>0</v>
      </c>
      <c r="O214" s="9">
        <f>IF(A214="","",IFERROR(VLOOKUP(A214,'مدخلات الشهر'!$A$2:$K$501,10,FALSE),0))</f>
        <v>0</v>
      </c>
      <c r="P214" s="9">
        <f>IF(A214="","",SUM(K214:L214,M214:O214))</f>
        <v>0</v>
      </c>
      <c r="Q214" s="9">
        <f>IF(A214="","",E214+F214+G214+H214-P214)</f>
        <v>0</v>
      </c>
      <c r="R214" s="9">
        <f>IF(A214="","",J214*'إعدادات'!$B$5)</f>
        <v>0</v>
      </c>
      <c r="S214" s="9">
        <f>IF(A214="","",Q214+R214)</f>
        <v>0</v>
      </c>
    </row>
    <row r="215" spans="1:19" ht="20" customHeight="1">
      <c r="A215" s="5">
        <f>IF('بيانات العاملين'!A215="","",'بيانات العاملين'!A215)</f>
        <v>0</v>
      </c>
      <c r="B215" s="5">
        <f>IF(A215="","",IFERROR(VLOOKUP(A215,'بيانات العاملين'!$A$2:$J$501,2,FALSE),""))</f>
        <v>0</v>
      </c>
      <c r="C215" s="5">
        <f>IF(A215="","",IFERROR(VLOOKUP(A215,'بيانات العاملين'!$A$2:$J$501,4,FALSE),""))</f>
        <v>0</v>
      </c>
      <c r="D215" s="9">
        <f>IF(A215="","",IFERROR(VLOOKUP(A215,'بيانات العاملين'!$A$2:$J$501,8,FALSE),0))</f>
        <v>0</v>
      </c>
      <c r="E215" s="9">
        <f>IF(A215="","",MAX(0,D215*IFERROR(VLOOKUP(A215,'مدخلات الشهر'!$A$2:$K$501,3,FALSE),0)/(IFERROR(VLOOKUP(A215,'مدخلات الشهر'!$A$2:$K$501,3,FALSE),0)+IFERROR(VLOOKUP(A215,'مدخلات الشهر'!$A$2:$K$501,4,FALSE),0),1)))</f>
        <v>0</v>
      </c>
      <c r="F215" s="9">
        <f>IF(A215="","",IFERROR(VLOOKUP(A215,'مدخلات الشهر'!$A$2:$K$501,5,FALSE),0))</f>
        <v>0</v>
      </c>
      <c r="G215" s="9">
        <f>IF(A215="","",IFERROR(VLOOKUP(A215,'مدخلات الشهر'!$A$2:$K$501,6,FALSE),0))</f>
        <v>0</v>
      </c>
      <c r="H215" s="9">
        <f>IF(A215="","",IFERROR(VLOOKUP(A215,'مدخلات الشهر'!$A$2:$K$501,7,FALSE),0))</f>
        <v>0</v>
      </c>
      <c r="I215" s="9">
        <f>IF(A215="","",E215+F215+G215)</f>
        <v>0</v>
      </c>
      <c r="J215" s="9">
        <f>IF(A215="","",IFERROR(VLOOKUP(A215,'بيانات العاملين'!$A$2:$J$501,9,FALSE),0))</f>
        <v>0</v>
      </c>
      <c r="K215" s="9">
        <f>IF(A215="","",J215*'إعدادات'!$B$4)</f>
        <v>0</v>
      </c>
      <c r="L215" s="9">
        <f>IF(A215="","",SUM(MAX(0,MIN(MAX(0,(I215-K215)*'إعدادات'!$B$9-'إعدادات'!$B$8),'إعدادات'!$C$13)-'إعدادات'!$B$13)*'إعدادات'!$D$13,MAX(0,MIN(MAX(0,(I215-K215)*'إعدادات'!$B$9-'إعدادات'!$B$8),'إعدادات'!$C$14)-'إعدادات'!$B$14)*'إعدادات'!$D$14,MAX(0,MIN(MAX(0,(I215-K215)*'إعدادات'!$B$9-'إعدادات'!$B$8),'إعدادات'!$C$15)-'إعدادات'!$B$15)*'إعدادات'!$D$15,MAX(0,MIN(MAX(0,(I215-K215)*'إعدادات'!$B$9-'إعدادات'!$B$8),'إعدادات'!$C$16)-'إعدادات'!$B$16)*'إعدادات'!$D$16,MAX(0,MIN(MAX(0,(I215-K215)*'إعدادات'!$B$9-'إعدادات'!$B$8),'إعدادات'!$C$17)-'إعدادات'!$B$17)*'إعدادات'!$D$17,MAX(0,MIN(MAX(0,(I215-K215)*'إعدادات'!$B$9-'إعدادات'!$B$8),'إعدادات'!$C$18)-'إعدادات'!$B$18)*'إعدادات'!$D$18)/'إعدادات'!$B$9)</f>
        <v>0</v>
      </c>
      <c r="M215" s="9">
        <f>IF(A215="","",IFERROR(VLOOKUP(A215,'مدخلات الشهر'!$A$2:$K$501,8,FALSE),0))</f>
        <v>0</v>
      </c>
      <c r="N215" s="9">
        <f>IF(A215="","",IFERROR(VLOOKUP(A215,'مدخلات الشهر'!$A$2:$K$501,9,FALSE),0))</f>
        <v>0</v>
      </c>
      <c r="O215" s="9">
        <f>IF(A215="","",IFERROR(VLOOKUP(A215,'مدخلات الشهر'!$A$2:$K$501,10,FALSE),0))</f>
        <v>0</v>
      </c>
      <c r="P215" s="9">
        <f>IF(A215="","",SUM(K215:L215,M215:O215))</f>
        <v>0</v>
      </c>
      <c r="Q215" s="9">
        <f>IF(A215="","",E215+F215+G215+H215-P215)</f>
        <v>0</v>
      </c>
      <c r="R215" s="9">
        <f>IF(A215="","",J215*'إعدادات'!$B$5)</f>
        <v>0</v>
      </c>
      <c r="S215" s="9">
        <f>IF(A215="","",Q215+R215)</f>
        <v>0</v>
      </c>
    </row>
    <row r="216" spans="1:19" ht="20" customHeight="1">
      <c r="A216" s="5">
        <f>IF('بيانات العاملين'!A216="","",'بيانات العاملين'!A216)</f>
        <v>0</v>
      </c>
      <c r="B216" s="5">
        <f>IF(A216="","",IFERROR(VLOOKUP(A216,'بيانات العاملين'!$A$2:$J$501,2,FALSE),""))</f>
        <v>0</v>
      </c>
      <c r="C216" s="5">
        <f>IF(A216="","",IFERROR(VLOOKUP(A216,'بيانات العاملين'!$A$2:$J$501,4,FALSE),""))</f>
        <v>0</v>
      </c>
      <c r="D216" s="9">
        <f>IF(A216="","",IFERROR(VLOOKUP(A216,'بيانات العاملين'!$A$2:$J$501,8,FALSE),0))</f>
        <v>0</v>
      </c>
      <c r="E216" s="9">
        <f>IF(A216="","",MAX(0,D216*IFERROR(VLOOKUP(A216,'مدخلات الشهر'!$A$2:$K$501,3,FALSE),0)/(IFERROR(VLOOKUP(A216,'مدخلات الشهر'!$A$2:$K$501,3,FALSE),0)+IFERROR(VLOOKUP(A216,'مدخلات الشهر'!$A$2:$K$501,4,FALSE),0),1)))</f>
        <v>0</v>
      </c>
      <c r="F216" s="9">
        <f>IF(A216="","",IFERROR(VLOOKUP(A216,'مدخلات الشهر'!$A$2:$K$501,5,FALSE),0))</f>
        <v>0</v>
      </c>
      <c r="G216" s="9">
        <f>IF(A216="","",IFERROR(VLOOKUP(A216,'مدخلات الشهر'!$A$2:$K$501,6,FALSE),0))</f>
        <v>0</v>
      </c>
      <c r="H216" s="9">
        <f>IF(A216="","",IFERROR(VLOOKUP(A216,'مدخلات الشهر'!$A$2:$K$501,7,FALSE),0))</f>
        <v>0</v>
      </c>
      <c r="I216" s="9">
        <f>IF(A216="","",E216+F216+G216)</f>
        <v>0</v>
      </c>
      <c r="J216" s="9">
        <f>IF(A216="","",IFERROR(VLOOKUP(A216,'بيانات العاملين'!$A$2:$J$501,9,FALSE),0))</f>
        <v>0</v>
      </c>
      <c r="K216" s="9">
        <f>IF(A216="","",J216*'إعدادات'!$B$4)</f>
        <v>0</v>
      </c>
      <c r="L216" s="9">
        <f>IF(A216="","",SUM(MAX(0,MIN(MAX(0,(I216-K216)*'إعدادات'!$B$9-'إعدادات'!$B$8),'إعدادات'!$C$13)-'إعدادات'!$B$13)*'إعدادات'!$D$13,MAX(0,MIN(MAX(0,(I216-K216)*'إعدادات'!$B$9-'إعدادات'!$B$8),'إعدادات'!$C$14)-'إعدادات'!$B$14)*'إعدادات'!$D$14,MAX(0,MIN(MAX(0,(I216-K216)*'إعدادات'!$B$9-'إعدادات'!$B$8),'إعدادات'!$C$15)-'إعدادات'!$B$15)*'إعدادات'!$D$15,MAX(0,MIN(MAX(0,(I216-K216)*'إعدادات'!$B$9-'إعدادات'!$B$8),'إعدادات'!$C$16)-'إعدادات'!$B$16)*'إعدادات'!$D$16,MAX(0,MIN(MAX(0,(I216-K216)*'إعدادات'!$B$9-'إعدادات'!$B$8),'إعدادات'!$C$17)-'إعدادات'!$B$17)*'إعدادات'!$D$17,MAX(0,MIN(MAX(0,(I216-K216)*'إعدادات'!$B$9-'إعدادات'!$B$8),'إعدادات'!$C$18)-'إعدادات'!$B$18)*'إعدادات'!$D$18)/'إعدادات'!$B$9)</f>
        <v>0</v>
      </c>
      <c r="M216" s="9">
        <f>IF(A216="","",IFERROR(VLOOKUP(A216,'مدخلات الشهر'!$A$2:$K$501,8,FALSE),0))</f>
        <v>0</v>
      </c>
      <c r="N216" s="9">
        <f>IF(A216="","",IFERROR(VLOOKUP(A216,'مدخلات الشهر'!$A$2:$K$501,9,FALSE),0))</f>
        <v>0</v>
      </c>
      <c r="O216" s="9">
        <f>IF(A216="","",IFERROR(VLOOKUP(A216,'مدخلات الشهر'!$A$2:$K$501,10,FALSE),0))</f>
        <v>0</v>
      </c>
      <c r="P216" s="9">
        <f>IF(A216="","",SUM(K216:L216,M216:O216))</f>
        <v>0</v>
      </c>
      <c r="Q216" s="9">
        <f>IF(A216="","",E216+F216+G216+H216-P216)</f>
        <v>0</v>
      </c>
      <c r="R216" s="9">
        <f>IF(A216="","",J216*'إعدادات'!$B$5)</f>
        <v>0</v>
      </c>
      <c r="S216" s="9">
        <f>IF(A216="","",Q216+R216)</f>
        <v>0</v>
      </c>
    </row>
    <row r="217" spans="1:19" ht="20" customHeight="1">
      <c r="A217" s="5">
        <f>IF('بيانات العاملين'!A217="","",'بيانات العاملين'!A217)</f>
        <v>0</v>
      </c>
      <c r="B217" s="5">
        <f>IF(A217="","",IFERROR(VLOOKUP(A217,'بيانات العاملين'!$A$2:$J$501,2,FALSE),""))</f>
        <v>0</v>
      </c>
      <c r="C217" s="5">
        <f>IF(A217="","",IFERROR(VLOOKUP(A217,'بيانات العاملين'!$A$2:$J$501,4,FALSE),""))</f>
        <v>0</v>
      </c>
      <c r="D217" s="9">
        <f>IF(A217="","",IFERROR(VLOOKUP(A217,'بيانات العاملين'!$A$2:$J$501,8,FALSE),0))</f>
        <v>0</v>
      </c>
      <c r="E217" s="9">
        <f>IF(A217="","",MAX(0,D217*IFERROR(VLOOKUP(A217,'مدخلات الشهر'!$A$2:$K$501,3,FALSE),0)/(IFERROR(VLOOKUP(A217,'مدخلات الشهر'!$A$2:$K$501,3,FALSE),0)+IFERROR(VLOOKUP(A217,'مدخلات الشهر'!$A$2:$K$501,4,FALSE),0),1)))</f>
        <v>0</v>
      </c>
      <c r="F217" s="9">
        <f>IF(A217="","",IFERROR(VLOOKUP(A217,'مدخلات الشهر'!$A$2:$K$501,5,FALSE),0))</f>
        <v>0</v>
      </c>
      <c r="G217" s="9">
        <f>IF(A217="","",IFERROR(VLOOKUP(A217,'مدخلات الشهر'!$A$2:$K$501,6,FALSE),0))</f>
        <v>0</v>
      </c>
      <c r="H217" s="9">
        <f>IF(A217="","",IFERROR(VLOOKUP(A217,'مدخلات الشهر'!$A$2:$K$501,7,FALSE),0))</f>
        <v>0</v>
      </c>
      <c r="I217" s="9">
        <f>IF(A217="","",E217+F217+G217)</f>
        <v>0</v>
      </c>
      <c r="J217" s="9">
        <f>IF(A217="","",IFERROR(VLOOKUP(A217,'بيانات العاملين'!$A$2:$J$501,9,FALSE),0))</f>
        <v>0</v>
      </c>
      <c r="K217" s="9">
        <f>IF(A217="","",J217*'إعدادات'!$B$4)</f>
        <v>0</v>
      </c>
      <c r="L217" s="9">
        <f>IF(A217="","",SUM(MAX(0,MIN(MAX(0,(I217-K217)*'إعدادات'!$B$9-'إعدادات'!$B$8),'إعدادات'!$C$13)-'إعدادات'!$B$13)*'إعدادات'!$D$13,MAX(0,MIN(MAX(0,(I217-K217)*'إعدادات'!$B$9-'إعدادات'!$B$8),'إعدادات'!$C$14)-'إعدادات'!$B$14)*'إعدادات'!$D$14,MAX(0,MIN(MAX(0,(I217-K217)*'إعدادات'!$B$9-'إعدادات'!$B$8),'إعدادات'!$C$15)-'إعدادات'!$B$15)*'إعدادات'!$D$15,MAX(0,MIN(MAX(0,(I217-K217)*'إعدادات'!$B$9-'إعدادات'!$B$8),'إعدادات'!$C$16)-'إعدادات'!$B$16)*'إعدادات'!$D$16,MAX(0,MIN(MAX(0,(I217-K217)*'إعدادات'!$B$9-'إعدادات'!$B$8),'إعدادات'!$C$17)-'إعدادات'!$B$17)*'إعدادات'!$D$17,MAX(0,MIN(MAX(0,(I217-K217)*'إعدادات'!$B$9-'إعدادات'!$B$8),'إعدادات'!$C$18)-'إعدادات'!$B$18)*'إعدادات'!$D$18)/'إعدادات'!$B$9)</f>
        <v>0</v>
      </c>
      <c r="M217" s="9">
        <f>IF(A217="","",IFERROR(VLOOKUP(A217,'مدخلات الشهر'!$A$2:$K$501,8,FALSE),0))</f>
        <v>0</v>
      </c>
      <c r="N217" s="9">
        <f>IF(A217="","",IFERROR(VLOOKUP(A217,'مدخلات الشهر'!$A$2:$K$501,9,FALSE),0))</f>
        <v>0</v>
      </c>
      <c r="O217" s="9">
        <f>IF(A217="","",IFERROR(VLOOKUP(A217,'مدخلات الشهر'!$A$2:$K$501,10,FALSE),0))</f>
        <v>0</v>
      </c>
      <c r="P217" s="9">
        <f>IF(A217="","",SUM(K217:L217,M217:O217))</f>
        <v>0</v>
      </c>
      <c r="Q217" s="9">
        <f>IF(A217="","",E217+F217+G217+H217-P217)</f>
        <v>0</v>
      </c>
      <c r="R217" s="9">
        <f>IF(A217="","",J217*'إعدادات'!$B$5)</f>
        <v>0</v>
      </c>
      <c r="S217" s="9">
        <f>IF(A217="","",Q217+R217)</f>
        <v>0</v>
      </c>
    </row>
    <row r="218" spans="1:19" ht="20" customHeight="1">
      <c r="A218" s="5">
        <f>IF('بيانات العاملين'!A218="","",'بيانات العاملين'!A218)</f>
        <v>0</v>
      </c>
      <c r="B218" s="5">
        <f>IF(A218="","",IFERROR(VLOOKUP(A218,'بيانات العاملين'!$A$2:$J$501,2,FALSE),""))</f>
        <v>0</v>
      </c>
      <c r="C218" s="5">
        <f>IF(A218="","",IFERROR(VLOOKUP(A218,'بيانات العاملين'!$A$2:$J$501,4,FALSE),""))</f>
        <v>0</v>
      </c>
      <c r="D218" s="9">
        <f>IF(A218="","",IFERROR(VLOOKUP(A218,'بيانات العاملين'!$A$2:$J$501,8,FALSE),0))</f>
        <v>0</v>
      </c>
      <c r="E218" s="9">
        <f>IF(A218="","",MAX(0,D218*IFERROR(VLOOKUP(A218,'مدخلات الشهر'!$A$2:$K$501,3,FALSE),0)/(IFERROR(VLOOKUP(A218,'مدخلات الشهر'!$A$2:$K$501,3,FALSE),0)+IFERROR(VLOOKUP(A218,'مدخلات الشهر'!$A$2:$K$501,4,FALSE),0),1)))</f>
        <v>0</v>
      </c>
      <c r="F218" s="9">
        <f>IF(A218="","",IFERROR(VLOOKUP(A218,'مدخلات الشهر'!$A$2:$K$501,5,FALSE),0))</f>
        <v>0</v>
      </c>
      <c r="G218" s="9">
        <f>IF(A218="","",IFERROR(VLOOKUP(A218,'مدخلات الشهر'!$A$2:$K$501,6,FALSE),0))</f>
        <v>0</v>
      </c>
      <c r="H218" s="9">
        <f>IF(A218="","",IFERROR(VLOOKUP(A218,'مدخلات الشهر'!$A$2:$K$501,7,FALSE),0))</f>
        <v>0</v>
      </c>
      <c r="I218" s="9">
        <f>IF(A218="","",E218+F218+G218)</f>
        <v>0</v>
      </c>
      <c r="J218" s="9">
        <f>IF(A218="","",IFERROR(VLOOKUP(A218,'بيانات العاملين'!$A$2:$J$501,9,FALSE),0))</f>
        <v>0</v>
      </c>
      <c r="K218" s="9">
        <f>IF(A218="","",J218*'إعدادات'!$B$4)</f>
        <v>0</v>
      </c>
      <c r="L218" s="9">
        <f>IF(A218="","",SUM(MAX(0,MIN(MAX(0,(I218-K218)*'إعدادات'!$B$9-'إعدادات'!$B$8),'إعدادات'!$C$13)-'إعدادات'!$B$13)*'إعدادات'!$D$13,MAX(0,MIN(MAX(0,(I218-K218)*'إعدادات'!$B$9-'إعدادات'!$B$8),'إعدادات'!$C$14)-'إعدادات'!$B$14)*'إعدادات'!$D$14,MAX(0,MIN(MAX(0,(I218-K218)*'إعدادات'!$B$9-'إعدادات'!$B$8),'إعدادات'!$C$15)-'إعدادات'!$B$15)*'إعدادات'!$D$15,MAX(0,MIN(MAX(0,(I218-K218)*'إعدادات'!$B$9-'إعدادات'!$B$8),'إعدادات'!$C$16)-'إعدادات'!$B$16)*'إعدادات'!$D$16,MAX(0,MIN(MAX(0,(I218-K218)*'إعدادات'!$B$9-'إعدادات'!$B$8),'إعدادات'!$C$17)-'إعدادات'!$B$17)*'إعدادات'!$D$17,MAX(0,MIN(MAX(0,(I218-K218)*'إعدادات'!$B$9-'إعدادات'!$B$8),'إعدادات'!$C$18)-'إعدادات'!$B$18)*'إعدادات'!$D$18)/'إعدادات'!$B$9)</f>
        <v>0</v>
      </c>
      <c r="M218" s="9">
        <f>IF(A218="","",IFERROR(VLOOKUP(A218,'مدخلات الشهر'!$A$2:$K$501,8,FALSE),0))</f>
        <v>0</v>
      </c>
      <c r="N218" s="9">
        <f>IF(A218="","",IFERROR(VLOOKUP(A218,'مدخلات الشهر'!$A$2:$K$501,9,FALSE),0))</f>
        <v>0</v>
      </c>
      <c r="O218" s="9">
        <f>IF(A218="","",IFERROR(VLOOKUP(A218,'مدخلات الشهر'!$A$2:$K$501,10,FALSE),0))</f>
        <v>0</v>
      </c>
      <c r="P218" s="9">
        <f>IF(A218="","",SUM(K218:L218,M218:O218))</f>
        <v>0</v>
      </c>
      <c r="Q218" s="9">
        <f>IF(A218="","",E218+F218+G218+H218-P218)</f>
        <v>0</v>
      </c>
      <c r="R218" s="9">
        <f>IF(A218="","",J218*'إعدادات'!$B$5)</f>
        <v>0</v>
      </c>
      <c r="S218" s="9">
        <f>IF(A218="","",Q218+R218)</f>
        <v>0</v>
      </c>
    </row>
    <row r="219" spans="1:19" ht="20" customHeight="1">
      <c r="A219" s="5">
        <f>IF('بيانات العاملين'!A219="","",'بيانات العاملين'!A219)</f>
        <v>0</v>
      </c>
      <c r="B219" s="5">
        <f>IF(A219="","",IFERROR(VLOOKUP(A219,'بيانات العاملين'!$A$2:$J$501,2,FALSE),""))</f>
        <v>0</v>
      </c>
      <c r="C219" s="5">
        <f>IF(A219="","",IFERROR(VLOOKUP(A219,'بيانات العاملين'!$A$2:$J$501,4,FALSE),""))</f>
        <v>0</v>
      </c>
      <c r="D219" s="9">
        <f>IF(A219="","",IFERROR(VLOOKUP(A219,'بيانات العاملين'!$A$2:$J$501,8,FALSE),0))</f>
        <v>0</v>
      </c>
      <c r="E219" s="9">
        <f>IF(A219="","",MAX(0,D219*IFERROR(VLOOKUP(A219,'مدخلات الشهر'!$A$2:$K$501,3,FALSE),0)/(IFERROR(VLOOKUP(A219,'مدخلات الشهر'!$A$2:$K$501,3,FALSE),0)+IFERROR(VLOOKUP(A219,'مدخلات الشهر'!$A$2:$K$501,4,FALSE),0),1)))</f>
        <v>0</v>
      </c>
      <c r="F219" s="9">
        <f>IF(A219="","",IFERROR(VLOOKUP(A219,'مدخلات الشهر'!$A$2:$K$501,5,FALSE),0))</f>
        <v>0</v>
      </c>
      <c r="G219" s="9">
        <f>IF(A219="","",IFERROR(VLOOKUP(A219,'مدخلات الشهر'!$A$2:$K$501,6,FALSE),0))</f>
        <v>0</v>
      </c>
      <c r="H219" s="9">
        <f>IF(A219="","",IFERROR(VLOOKUP(A219,'مدخلات الشهر'!$A$2:$K$501,7,FALSE),0))</f>
        <v>0</v>
      </c>
      <c r="I219" s="9">
        <f>IF(A219="","",E219+F219+G219)</f>
        <v>0</v>
      </c>
      <c r="J219" s="9">
        <f>IF(A219="","",IFERROR(VLOOKUP(A219,'بيانات العاملين'!$A$2:$J$501,9,FALSE),0))</f>
        <v>0</v>
      </c>
      <c r="K219" s="9">
        <f>IF(A219="","",J219*'إعدادات'!$B$4)</f>
        <v>0</v>
      </c>
      <c r="L219" s="9">
        <f>IF(A219="","",SUM(MAX(0,MIN(MAX(0,(I219-K219)*'إعدادات'!$B$9-'إعدادات'!$B$8),'إعدادات'!$C$13)-'إعدادات'!$B$13)*'إعدادات'!$D$13,MAX(0,MIN(MAX(0,(I219-K219)*'إعدادات'!$B$9-'إعدادات'!$B$8),'إعدادات'!$C$14)-'إعدادات'!$B$14)*'إعدادات'!$D$14,MAX(0,MIN(MAX(0,(I219-K219)*'إعدادات'!$B$9-'إعدادات'!$B$8),'إعدادات'!$C$15)-'إعدادات'!$B$15)*'إعدادات'!$D$15,MAX(0,MIN(MAX(0,(I219-K219)*'إعدادات'!$B$9-'إعدادات'!$B$8),'إعدادات'!$C$16)-'إعدادات'!$B$16)*'إعدادات'!$D$16,MAX(0,MIN(MAX(0,(I219-K219)*'إعدادات'!$B$9-'إعدادات'!$B$8),'إعدادات'!$C$17)-'إعدادات'!$B$17)*'إعدادات'!$D$17,MAX(0,MIN(MAX(0,(I219-K219)*'إعدادات'!$B$9-'إعدادات'!$B$8),'إعدادات'!$C$18)-'إعدادات'!$B$18)*'إعدادات'!$D$18)/'إعدادات'!$B$9)</f>
        <v>0</v>
      </c>
      <c r="M219" s="9">
        <f>IF(A219="","",IFERROR(VLOOKUP(A219,'مدخلات الشهر'!$A$2:$K$501,8,FALSE),0))</f>
        <v>0</v>
      </c>
      <c r="N219" s="9">
        <f>IF(A219="","",IFERROR(VLOOKUP(A219,'مدخلات الشهر'!$A$2:$K$501,9,FALSE),0))</f>
        <v>0</v>
      </c>
      <c r="O219" s="9">
        <f>IF(A219="","",IFERROR(VLOOKUP(A219,'مدخلات الشهر'!$A$2:$K$501,10,FALSE),0))</f>
        <v>0</v>
      </c>
      <c r="P219" s="9">
        <f>IF(A219="","",SUM(K219:L219,M219:O219))</f>
        <v>0</v>
      </c>
      <c r="Q219" s="9">
        <f>IF(A219="","",E219+F219+G219+H219-P219)</f>
        <v>0</v>
      </c>
      <c r="R219" s="9">
        <f>IF(A219="","",J219*'إعدادات'!$B$5)</f>
        <v>0</v>
      </c>
      <c r="S219" s="9">
        <f>IF(A219="","",Q219+R219)</f>
        <v>0</v>
      </c>
    </row>
    <row r="220" spans="1:19" ht="20" customHeight="1">
      <c r="A220" s="5">
        <f>IF('بيانات العاملين'!A220="","",'بيانات العاملين'!A220)</f>
        <v>0</v>
      </c>
      <c r="B220" s="5">
        <f>IF(A220="","",IFERROR(VLOOKUP(A220,'بيانات العاملين'!$A$2:$J$501,2,FALSE),""))</f>
        <v>0</v>
      </c>
      <c r="C220" s="5">
        <f>IF(A220="","",IFERROR(VLOOKUP(A220,'بيانات العاملين'!$A$2:$J$501,4,FALSE),""))</f>
        <v>0</v>
      </c>
      <c r="D220" s="9">
        <f>IF(A220="","",IFERROR(VLOOKUP(A220,'بيانات العاملين'!$A$2:$J$501,8,FALSE),0))</f>
        <v>0</v>
      </c>
      <c r="E220" s="9">
        <f>IF(A220="","",MAX(0,D220*IFERROR(VLOOKUP(A220,'مدخلات الشهر'!$A$2:$K$501,3,FALSE),0)/(IFERROR(VLOOKUP(A220,'مدخلات الشهر'!$A$2:$K$501,3,FALSE),0)+IFERROR(VLOOKUP(A220,'مدخلات الشهر'!$A$2:$K$501,4,FALSE),0),1)))</f>
        <v>0</v>
      </c>
      <c r="F220" s="9">
        <f>IF(A220="","",IFERROR(VLOOKUP(A220,'مدخلات الشهر'!$A$2:$K$501,5,FALSE),0))</f>
        <v>0</v>
      </c>
      <c r="G220" s="9">
        <f>IF(A220="","",IFERROR(VLOOKUP(A220,'مدخلات الشهر'!$A$2:$K$501,6,FALSE),0))</f>
        <v>0</v>
      </c>
      <c r="H220" s="9">
        <f>IF(A220="","",IFERROR(VLOOKUP(A220,'مدخلات الشهر'!$A$2:$K$501,7,FALSE),0))</f>
        <v>0</v>
      </c>
      <c r="I220" s="9">
        <f>IF(A220="","",E220+F220+G220)</f>
        <v>0</v>
      </c>
      <c r="J220" s="9">
        <f>IF(A220="","",IFERROR(VLOOKUP(A220,'بيانات العاملين'!$A$2:$J$501,9,FALSE),0))</f>
        <v>0</v>
      </c>
      <c r="K220" s="9">
        <f>IF(A220="","",J220*'إعدادات'!$B$4)</f>
        <v>0</v>
      </c>
      <c r="L220" s="9">
        <f>IF(A220="","",SUM(MAX(0,MIN(MAX(0,(I220-K220)*'إعدادات'!$B$9-'إعدادات'!$B$8),'إعدادات'!$C$13)-'إعدادات'!$B$13)*'إعدادات'!$D$13,MAX(0,MIN(MAX(0,(I220-K220)*'إعدادات'!$B$9-'إعدادات'!$B$8),'إعدادات'!$C$14)-'إعدادات'!$B$14)*'إعدادات'!$D$14,MAX(0,MIN(MAX(0,(I220-K220)*'إعدادات'!$B$9-'إعدادات'!$B$8),'إعدادات'!$C$15)-'إعدادات'!$B$15)*'إعدادات'!$D$15,MAX(0,MIN(MAX(0,(I220-K220)*'إعدادات'!$B$9-'إعدادات'!$B$8),'إعدادات'!$C$16)-'إعدادات'!$B$16)*'إعدادات'!$D$16,MAX(0,MIN(MAX(0,(I220-K220)*'إعدادات'!$B$9-'إعدادات'!$B$8),'إعدادات'!$C$17)-'إعدادات'!$B$17)*'إعدادات'!$D$17,MAX(0,MIN(MAX(0,(I220-K220)*'إعدادات'!$B$9-'إعدادات'!$B$8),'إعدادات'!$C$18)-'إعدادات'!$B$18)*'إعدادات'!$D$18)/'إعدادات'!$B$9)</f>
        <v>0</v>
      </c>
      <c r="M220" s="9">
        <f>IF(A220="","",IFERROR(VLOOKUP(A220,'مدخلات الشهر'!$A$2:$K$501,8,FALSE),0))</f>
        <v>0</v>
      </c>
      <c r="N220" s="9">
        <f>IF(A220="","",IFERROR(VLOOKUP(A220,'مدخلات الشهر'!$A$2:$K$501,9,FALSE),0))</f>
        <v>0</v>
      </c>
      <c r="O220" s="9">
        <f>IF(A220="","",IFERROR(VLOOKUP(A220,'مدخلات الشهر'!$A$2:$K$501,10,FALSE),0))</f>
        <v>0</v>
      </c>
      <c r="P220" s="9">
        <f>IF(A220="","",SUM(K220:L220,M220:O220))</f>
        <v>0</v>
      </c>
      <c r="Q220" s="9">
        <f>IF(A220="","",E220+F220+G220+H220-P220)</f>
        <v>0</v>
      </c>
      <c r="R220" s="9">
        <f>IF(A220="","",J220*'إعدادات'!$B$5)</f>
        <v>0</v>
      </c>
      <c r="S220" s="9">
        <f>IF(A220="","",Q220+R220)</f>
        <v>0</v>
      </c>
    </row>
    <row r="221" spans="1:19" ht="20" customHeight="1">
      <c r="A221" s="5">
        <f>IF('بيانات العاملين'!A221="","",'بيانات العاملين'!A221)</f>
        <v>0</v>
      </c>
      <c r="B221" s="5">
        <f>IF(A221="","",IFERROR(VLOOKUP(A221,'بيانات العاملين'!$A$2:$J$501,2,FALSE),""))</f>
        <v>0</v>
      </c>
      <c r="C221" s="5">
        <f>IF(A221="","",IFERROR(VLOOKUP(A221,'بيانات العاملين'!$A$2:$J$501,4,FALSE),""))</f>
        <v>0</v>
      </c>
      <c r="D221" s="9">
        <f>IF(A221="","",IFERROR(VLOOKUP(A221,'بيانات العاملين'!$A$2:$J$501,8,FALSE),0))</f>
        <v>0</v>
      </c>
      <c r="E221" s="9">
        <f>IF(A221="","",MAX(0,D221*IFERROR(VLOOKUP(A221,'مدخلات الشهر'!$A$2:$K$501,3,FALSE),0)/(IFERROR(VLOOKUP(A221,'مدخلات الشهر'!$A$2:$K$501,3,FALSE),0)+IFERROR(VLOOKUP(A221,'مدخلات الشهر'!$A$2:$K$501,4,FALSE),0),1)))</f>
        <v>0</v>
      </c>
      <c r="F221" s="9">
        <f>IF(A221="","",IFERROR(VLOOKUP(A221,'مدخلات الشهر'!$A$2:$K$501,5,FALSE),0))</f>
        <v>0</v>
      </c>
      <c r="G221" s="9">
        <f>IF(A221="","",IFERROR(VLOOKUP(A221,'مدخلات الشهر'!$A$2:$K$501,6,FALSE),0))</f>
        <v>0</v>
      </c>
      <c r="H221" s="9">
        <f>IF(A221="","",IFERROR(VLOOKUP(A221,'مدخلات الشهر'!$A$2:$K$501,7,FALSE),0))</f>
        <v>0</v>
      </c>
      <c r="I221" s="9">
        <f>IF(A221="","",E221+F221+G221)</f>
        <v>0</v>
      </c>
      <c r="J221" s="9">
        <f>IF(A221="","",IFERROR(VLOOKUP(A221,'بيانات العاملين'!$A$2:$J$501,9,FALSE),0))</f>
        <v>0</v>
      </c>
      <c r="K221" s="9">
        <f>IF(A221="","",J221*'إعدادات'!$B$4)</f>
        <v>0</v>
      </c>
      <c r="L221" s="9">
        <f>IF(A221="","",SUM(MAX(0,MIN(MAX(0,(I221-K221)*'إعدادات'!$B$9-'إعدادات'!$B$8),'إعدادات'!$C$13)-'إعدادات'!$B$13)*'إعدادات'!$D$13,MAX(0,MIN(MAX(0,(I221-K221)*'إعدادات'!$B$9-'إعدادات'!$B$8),'إعدادات'!$C$14)-'إعدادات'!$B$14)*'إعدادات'!$D$14,MAX(0,MIN(MAX(0,(I221-K221)*'إعدادات'!$B$9-'إعدادات'!$B$8),'إعدادات'!$C$15)-'إعدادات'!$B$15)*'إعدادات'!$D$15,MAX(0,MIN(MAX(0,(I221-K221)*'إعدادات'!$B$9-'إعدادات'!$B$8),'إعدادات'!$C$16)-'إعدادات'!$B$16)*'إعدادات'!$D$16,MAX(0,MIN(MAX(0,(I221-K221)*'إعدادات'!$B$9-'إعدادات'!$B$8),'إعدادات'!$C$17)-'إعدادات'!$B$17)*'إعدادات'!$D$17,MAX(0,MIN(MAX(0,(I221-K221)*'إعدادات'!$B$9-'إعدادات'!$B$8),'إعدادات'!$C$18)-'إعدادات'!$B$18)*'إعدادات'!$D$18)/'إعدادات'!$B$9)</f>
        <v>0</v>
      </c>
      <c r="M221" s="9">
        <f>IF(A221="","",IFERROR(VLOOKUP(A221,'مدخلات الشهر'!$A$2:$K$501,8,FALSE),0))</f>
        <v>0</v>
      </c>
      <c r="N221" s="9">
        <f>IF(A221="","",IFERROR(VLOOKUP(A221,'مدخلات الشهر'!$A$2:$K$501,9,FALSE),0))</f>
        <v>0</v>
      </c>
      <c r="O221" s="9">
        <f>IF(A221="","",IFERROR(VLOOKUP(A221,'مدخلات الشهر'!$A$2:$K$501,10,FALSE),0))</f>
        <v>0</v>
      </c>
      <c r="P221" s="9">
        <f>IF(A221="","",SUM(K221:L221,M221:O221))</f>
        <v>0</v>
      </c>
      <c r="Q221" s="9">
        <f>IF(A221="","",E221+F221+G221+H221-P221)</f>
        <v>0</v>
      </c>
      <c r="R221" s="9">
        <f>IF(A221="","",J221*'إعدادات'!$B$5)</f>
        <v>0</v>
      </c>
      <c r="S221" s="9">
        <f>IF(A221="","",Q221+R221)</f>
        <v>0</v>
      </c>
    </row>
    <row r="222" spans="1:19" ht="20" customHeight="1">
      <c r="A222" s="5">
        <f>IF('بيانات العاملين'!A222="","",'بيانات العاملين'!A222)</f>
        <v>0</v>
      </c>
      <c r="B222" s="5">
        <f>IF(A222="","",IFERROR(VLOOKUP(A222,'بيانات العاملين'!$A$2:$J$501,2,FALSE),""))</f>
        <v>0</v>
      </c>
      <c r="C222" s="5">
        <f>IF(A222="","",IFERROR(VLOOKUP(A222,'بيانات العاملين'!$A$2:$J$501,4,FALSE),""))</f>
        <v>0</v>
      </c>
      <c r="D222" s="9">
        <f>IF(A222="","",IFERROR(VLOOKUP(A222,'بيانات العاملين'!$A$2:$J$501,8,FALSE),0))</f>
        <v>0</v>
      </c>
      <c r="E222" s="9">
        <f>IF(A222="","",MAX(0,D222*IFERROR(VLOOKUP(A222,'مدخلات الشهر'!$A$2:$K$501,3,FALSE),0)/(IFERROR(VLOOKUP(A222,'مدخلات الشهر'!$A$2:$K$501,3,FALSE),0)+IFERROR(VLOOKUP(A222,'مدخلات الشهر'!$A$2:$K$501,4,FALSE),0),1)))</f>
        <v>0</v>
      </c>
      <c r="F222" s="9">
        <f>IF(A222="","",IFERROR(VLOOKUP(A222,'مدخلات الشهر'!$A$2:$K$501,5,FALSE),0))</f>
        <v>0</v>
      </c>
      <c r="G222" s="9">
        <f>IF(A222="","",IFERROR(VLOOKUP(A222,'مدخلات الشهر'!$A$2:$K$501,6,FALSE),0))</f>
        <v>0</v>
      </c>
      <c r="H222" s="9">
        <f>IF(A222="","",IFERROR(VLOOKUP(A222,'مدخلات الشهر'!$A$2:$K$501,7,FALSE),0))</f>
        <v>0</v>
      </c>
      <c r="I222" s="9">
        <f>IF(A222="","",E222+F222+G222)</f>
        <v>0</v>
      </c>
      <c r="J222" s="9">
        <f>IF(A222="","",IFERROR(VLOOKUP(A222,'بيانات العاملين'!$A$2:$J$501,9,FALSE),0))</f>
        <v>0</v>
      </c>
      <c r="K222" s="9">
        <f>IF(A222="","",J222*'إعدادات'!$B$4)</f>
        <v>0</v>
      </c>
      <c r="L222" s="9">
        <f>IF(A222="","",SUM(MAX(0,MIN(MAX(0,(I222-K222)*'إعدادات'!$B$9-'إعدادات'!$B$8),'إعدادات'!$C$13)-'إعدادات'!$B$13)*'إعدادات'!$D$13,MAX(0,MIN(MAX(0,(I222-K222)*'إعدادات'!$B$9-'إعدادات'!$B$8),'إعدادات'!$C$14)-'إعدادات'!$B$14)*'إعدادات'!$D$14,MAX(0,MIN(MAX(0,(I222-K222)*'إعدادات'!$B$9-'إعدادات'!$B$8),'إعدادات'!$C$15)-'إعدادات'!$B$15)*'إعدادات'!$D$15,MAX(0,MIN(MAX(0,(I222-K222)*'إعدادات'!$B$9-'إعدادات'!$B$8),'إعدادات'!$C$16)-'إعدادات'!$B$16)*'إعدادات'!$D$16,MAX(0,MIN(MAX(0,(I222-K222)*'إعدادات'!$B$9-'إعدادات'!$B$8),'إعدادات'!$C$17)-'إعدادات'!$B$17)*'إعدادات'!$D$17,MAX(0,MIN(MAX(0,(I222-K222)*'إعدادات'!$B$9-'إعدادات'!$B$8),'إعدادات'!$C$18)-'إعدادات'!$B$18)*'إعدادات'!$D$18)/'إعدادات'!$B$9)</f>
        <v>0</v>
      </c>
      <c r="M222" s="9">
        <f>IF(A222="","",IFERROR(VLOOKUP(A222,'مدخلات الشهر'!$A$2:$K$501,8,FALSE),0))</f>
        <v>0</v>
      </c>
      <c r="N222" s="9">
        <f>IF(A222="","",IFERROR(VLOOKUP(A222,'مدخلات الشهر'!$A$2:$K$501,9,FALSE),0))</f>
        <v>0</v>
      </c>
      <c r="O222" s="9">
        <f>IF(A222="","",IFERROR(VLOOKUP(A222,'مدخلات الشهر'!$A$2:$K$501,10,FALSE),0))</f>
        <v>0</v>
      </c>
      <c r="P222" s="9">
        <f>IF(A222="","",SUM(K222:L222,M222:O222))</f>
        <v>0</v>
      </c>
      <c r="Q222" s="9">
        <f>IF(A222="","",E222+F222+G222+H222-P222)</f>
        <v>0</v>
      </c>
      <c r="R222" s="9">
        <f>IF(A222="","",J222*'إعدادات'!$B$5)</f>
        <v>0</v>
      </c>
      <c r="S222" s="9">
        <f>IF(A222="","",Q222+R222)</f>
        <v>0</v>
      </c>
    </row>
    <row r="223" spans="1:19" ht="20" customHeight="1">
      <c r="A223" s="5">
        <f>IF('بيانات العاملين'!A223="","",'بيانات العاملين'!A223)</f>
        <v>0</v>
      </c>
      <c r="B223" s="5">
        <f>IF(A223="","",IFERROR(VLOOKUP(A223,'بيانات العاملين'!$A$2:$J$501,2,FALSE),""))</f>
        <v>0</v>
      </c>
      <c r="C223" s="5">
        <f>IF(A223="","",IFERROR(VLOOKUP(A223,'بيانات العاملين'!$A$2:$J$501,4,FALSE),""))</f>
        <v>0</v>
      </c>
      <c r="D223" s="9">
        <f>IF(A223="","",IFERROR(VLOOKUP(A223,'بيانات العاملين'!$A$2:$J$501,8,FALSE),0))</f>
        <v>0</v>
      </c>
      <c r="E223" s="9">
        <f>IF(A223="","",MAX(0,D223*IFERROR(VLOOKUP(A223,'مدخلات الشهر'!$A$2:$K$501,3,FALSE),0)/(IFERROR(VLOOKUP(A223,'مدخلات الشهر'!$A$2:$K$501,3,FALSE),0)+IFERROR(VLOOKUP(A223,'مدخلات الشهر'!$A$2:$K$501,4,FALSE),0),1)))</f>
        <v>0</v>
      </c>
      <c r="F223" s="9">
        <f>IF(A223="","",IFERROR(VLOOKUP(A223,'مدخلات الشهر'!$A$2:$K$501,5,FALSE),0))</f>
        <v>0</v>
      </c>
      <c r="G223" s="9">
        <f>IF(A223="","",IFERROR(VLOOKUP(A223,'مدخلات الشهر'!$A$2:$K$501,6,FALSE),0))</f>
        <v>0</v>
      </c>
      <c r="H223" s="9">
        <f>IF(A223="","",IFERROR(VLOOKUP(A223,'مدخلات الشهر'!$A$2:$K$501,7,FALSE),0))</f>
        <v>0</v>
      </c>
      <c r="I223" s="9">
        <f>IF(A223="","",E223+F223+G223)</f>
        <v>0</v>
      </c>
      <c r="J223" s="9">
        <f>IF(A223="","",IFERROR(VLOOKUP(A223,'بيانات العاملين'!$A$2:$J$501,9,FALSE),0))</f>
        <v>0</v>
      </c>
      <c r="K223" s="9">
        <f>IF(A223="","",J223*'إعدادات'!$B$4)</f>
        <v>0</v>
      </c>
      <c r="L223" s="9">
        <f>IF(A223="","",SUM(MAX(0,MIN(MAX(0,(I223-K223)*'إعدادات'!$B$9-'إعدادات'!$B$8),'إعدادات'!$C$13)-'إعدادات'!$B$13)*'إعدادات'!$D$13,MAX(0,MIN(MAX(0,(I223-K223)*'إعدادات'!$B$9-'إعدادات'!$B$8),'إعدادات'!$C$14)-'إعدادات'!$B$14)*'إعدادات'!$D$14,MAX(0,MIN(MAX(0,(I223-K223)*'إعدادات'!$B$9-'إعدادات'!$B$8),'إعدادات'!$C$15)-'إعدادات'!$B$15)*'إعدادات'!$D$15,MAX(0,MIN(MAX(0,(I223-K223)*'إعدادات'!$B$9-'إعدادات'!$B$8),'إعدادات'!$C$16)-'إعدادات'!$B$16)*'إعدادات'!$D$16,MAX(0,MIN(MAX(0,(I223-K223)*'إعدادات'!$B$9-'إعدادات'!$B$8),'إعدادات'!$C$17)-'إعدادات'!$B$17)*'إعدادات'!$D$17,MAX(0,MIN(MAX(0,(I223-K223)*'إعدادات'!$B$9-'إعدادات'!$B$8),'إعدادات'!$C$18)-'إعدادات'!$B$18)*'إعدادات'!$D$18)/'إعدادات'!$B$9)</f>
        <v>0</v>
      </c>
      <c r="M223" s="9">
        <f>IF(A223="","",IFERROR(VLOOKUP(A223,'مدخلات الشهر'!$A$2:$K$501,8,FALSE),0))</f>
        <v>0</v>
      </c>
      <c r="N223" s="9">
        <f>IF(A223="","",IFERROR(VLOOKUP(A223,'مدخلات الشهر'!$A$2:$K$501,9,FALSE),0))</f>
        <v>0</v>
      </c>
      <c r="O223" s="9">
        <f>IF(A223="","",IFERROR(VLOOKUP(A223,'مدخلات الشهر'!$A$2:$K$501,10,FALSE),0))</f>
        <v>0</v>
      </c>
      <c r="P223" s="9">
        <f>IF(A223="","",SUM(K223:L223,M223:O223))</f>
        <v>0</v>
      </c>
      <c r="Q223" s="9">
        <f>IF(A223="","",E223+F223+G223+H223-P223)</f>
        <v>0</v>
      </c>
      <c r="R223" s="9">
        <f>IF(A223="","",J223*'إعدادات'!$B$5)</f>
        <v>0</v>
      </c>
      <c r="S223" s="9">
        <f>IF(A223="","",Q223+R223)</f>
        <v>0</v>
      </c>
    </row>
    <row r="224" spans="1:19" ht="20" customHeight="1">
      <c r="A224" s="5">
        <f>IF('بيانات العاملين'!A224="","",'بيانات العاملين'!A224)</f>
        <v>0</v>
      </c>
      <c r="B224" s="5">
        <f>IF(A224="","",IFERROR(VLOOKUP(A224,'بيانات العاملين'!$A$2:$J$501,2,FALSE),""))</f>
        <v>0</v>
      </c>
      <c r="C224" s="5">
        <f>IF(A224="","",IFERROR(VLOOKUP(A224,'بيانات العاملين'!$A$2:$J$501,4,FALSE),""))</f>
        <v>0</v>
      </c>
      <c r="D224" s="9">
        <f>IF(A224="","",IFERROR(VLOOKUP(A224,'بيانات العاملين'!$A$2:$J$501,8,FALSE),0))</f>
        <v>0</v>
      </c>
      <c r="E224" s="9">
        <f>IF(A224="","",MAX(0,D224*IFERROR(VLOOKUP(A224,'مدخلات الشهر'!$A$2:$K$501,3,FALSE),0)/(IFERROR(VLOOKUP(A224,'مدخلات الشهر'!$A$2:$K$501,3,FALSE),0)+IFERROR(VLOOKUP(A224,'مدخلات الشهر'!$A$2:$K$501,4,FALSE),0),1)))</f>
        <v>0</v>
      </c>
      <c r="F224" s="9">
        <f>IF(A224="","",IFERROR(VLOOKUP(A224,'مدخلات الشهر'!$A$2:$K$501,5,FALSE),0))</f>
        <v>0</v>
      </c>
      <c r="G224" s="9">
        <f>IF(A224="","",IFERROR(VLOOKUP(A224,'مدخلات الشهر'!$A$2:$K$501,6,FALSE),0))</f>
        <v>0</v>
      </c>
      <c r="H224" s="9">
        <f>IF(A224="","",IFERROR(VLOOKUP(A224,'مدخلات الشهر'!$A$2:$K$501,7,FALSE),0))</f>
        <v>0</v>
      </c>
      <c r="I224" s="9">
        <f>IF(A224="","",E224+F224+G224)</f>
        <v>0</v>
      </c>
      <c r="J224" s="9">
        <f>IF(A224="","",IFERROR(VLOOKUP(A224,'بيانات العاملين'!$A$2:$J$501,9,FALSE),0))</f>
        <v>0</v>
      </c>
      <c r="K224" s="9">
        <f>IF(A224="","",J224*'إعدادات'!$B$4)</f>
        <v>0</v>
      </c>
      <c r="L224" s="9">
        <f>IF(A224="","",SUM(MAX(0,MIN(MAX(0,(I224-K224)*'إعدادات'!$B$9-'إعدادات'!$B$8),'إعدادات'!$C$13)-'إعدادات'!$B$13)*'إعدادات'!$D$13,MAX(0,MIN(MAX(0,(I224-K224)*'إعدادات'!$B$9-'إعدادات'!$B$8),'إعدادات'!$C$14)-'إعدادات'!$B$14)*'إعدادات'!$D$14,MAX(0,MIN(MAX(0,(I224-K224)*'إعدادات'!$B$9-'إعدادات'!$B$8),'إعدادات'!$C$15)-'إعدادات'!$B$15)*'إعدادات'!$D$15,MAX(0,MIN(MAX(0,(I224-K224)*'إعدادات'!$B$9-'إعدادات'!$B$8),'إعدادات'!$C$16)-'إعدادات'!$B$16)*'إعدادات'!$D$16,MAX(0,MIN(MAX(0,(I224-K224)*'إعدادات'!$B$9-'إعدادات'!$B$8),'إعدادات'!$C$17)-'إعدادات'!$B$17)*'إعدادات'!$D$17,MAX(0,MIN(MAX(0,(I224-K224)*'إعدادات'!$B$9-'إعدادات'!$B$8),'إعدادات'!$C$18)-'إعدادات'!$B$18)*'إعدادات'!$D$18)/'إعدادات'!$B$9)</f>
        <v>0</v>
      </c>
      <c r="M224" s="9">
        <f>IF(A224="","",IFERROR(VLOOKUP(A224,'مدخلات الشهر'!$A$2:$K$501,8,FALSE),0))</f>
        <v>0</v>
      </c>
      <c r="N224" s="9">
        <f>IF(A224="","",IFERROR(VLOOKUP(A224,'مدخلات الشهر'!$A$2:$K$501,9,FALSE),0))</f>
        <v>0</v>
      </c>
      <c r="O224" s="9">
        <f>IF(A224="","",IFERROR(VLOOKUP(A224,'مدخلات الشهر'!$A$2:$K$501,10,FALSE),0))</f>
        <v>0</v>
      </c>
      <c r="P224" s="9">
        <f>IF(A224="","",SUM(K224:L224,M224:O224))</f>
        <v>0</v>
      </c>
      <c r="Q224" s="9">
        <f>IF(A224="","",E224+F224+G224+H224-P224)</f>
        <v>0</v>
      </c>
      <c r="R224" s="9">
        <f>IF(A224="","",J224*'إعدادات'!$B$5)</f>
        <v>0</v>
      </c>
      <c r="S224" s="9">
        <f>IF(A224="","",Q224+R224)</f>
        <v>0</v>
      </c>
    </row>
    <row r="225" spans="1:19" ht="20" customHeight="1">
      <c r="A225" s="5">
        <f>IF('بيانات العاملين'!A225="","",'بيانات العاملين'!A225)</f>
        <v>0</v>
      </c>
      <c r="B225" s="5">
        <f>IF(A225="","",IFERROR(VLOOKUP(A225,'بيانات العاملين'!$A$2:$J$501,2,FALSE),""))</f>
        <v>0</v>
      </c>
      <c r="C225" s="5">
        <f>IF(A225="","",IFERROR(VLOOKUP(A225,'بيانات العاملين'!$A$2:$J$501,4,FALSE),""))</f>
        <v>0</v>
      </c>
      <c r="D225" s="9">
        <f>IF(A225="","",IFERROR(VLOOKUP(A225,'بيانات العاملين'!$A$2:$J$501,8,FALSE),0))</f>
        <v>0</v>
      </c>
      <c r="E225" s="9">
        <f>IF(A225="","",MAX(0,D225*IFERROR(VLOOKUP(A225,'مدخلات الشهر'!$A$2:$K$501,3,FALSE),0)/(IFERROR(VLOOKUP(A225,'مدخلات الشهر'!$A$2:$K$501,3,FALSE),0)+IFERROR(VLOOKUP(A225,'مدخلات الشهر'!$A$2:$K$501,4,FALSE),0),1)))</f>
        <v>0</v>
      </c>
      <c r="F225" s="9">
        <f>IF(A225="","",IFERROR(VLOOKUP(A225,'مدخلات الشهر'!$A$2:$K$501,5,FALSE),0))</f>
        <v>0</v>
      </c>
      <c r="G225" s="9">
        <f>IF(A225="","",IFERROR(VLOOKUP(A225,'مدخلات الشهر'!$A$2:$K$501,6,FALSE),0))</f>
        <v>0</v>
      </c>
      <c r="H225" s="9">
        <f>IF(A225="","",IFERROR(VLOOKUP(A225,'مدخلات الشهر'!$A$2:$K$501,7,FALSE),0))</f>
        <v>0</v>
      </c>
      <c r="I225" s="9">
        <f>IF(A225="","",E225+F225+G225)</f>
        <v>0</v>
      </c>
      <c r="J225" s="9">
        <f>IF(A225="","",IFERROR(VLOOKUP(A225,'بيانات العاملين'!$A$2:$J$501,9,FALSE),0))</f>
        <v>0</v>
      </c>
      <c r="K225" s="9">
        <f>IF(A225="","",J225*'إعدادات'!$B$4)</f>
        <v>0</v>
      </c>
      <c r="L225" s="9">
        <f>IF(A225="","",SUM(MAX(0,MIN(MAX(0,(I225-K225)*'إعدادات'!$B$9-'إعدادات'!$B$8),'إعدادات'!$C$13)-'إعدادات'!$B$13)*'إعدادات'!$D$13,MAX(0,MIN(MAX(0,(I225-K225)*'إعدادات'!$B$9-'إعدادات'!$B$8),'إعدادات'!$C$14)-'إعدادات'!$B$14)*'إعدادات'!$D$14,MAX(0,MIN(MAX(0,(I225-K225)*'إعدادات'!$B$9-'إعدادات'!$B$8),'إعدادات'!$C$15)-'إعدادات'!$B$15)*'إعدادات'!$D$15,MAX(0,MIN(MAX(0,(I225-K225)*'إعدادات'!$B$9-'إعدادات'!$B$8),'إعدادات'!$C$16)-'إعدادات'!$B$16)*'إعدادات'!$D$16,MAX(0,MIN(MAX(0,(I225-K225)*'إعدادات'!$B$9-'إعدادات'!$B$8),'إعدادات'!$C$17)-'إعدادات'!$B$17)*'إعدادات'!$D$17,MAX(0,MIN(MAX(0,(I225-K225)*'إعدادات'!$B$9-'إعدادات'!$B$8),'إعدادات'!$C$18)-'إعدادات'!$B$18)*'إعدادات'!$D$18)/'إعدادات'!$B$9)</f>
        <v>0</v>
      </c>
      <c r="M225" s="9">
        <f>IF(A225="","",IFERROR(VLOOKUP(A225,'مدخلات الشهر'!$A$2:$K$501,8,FALSE),0))</f>
        <v>0</v>
      </c>
      <c r="N225" s="9">
        <f>IF(A225="","",IFERROR(VLOOKUP(A225,'مدخلات الشهر'!$A$2:$K$501,9,FALSE),0))</f>
        <v>0</v>
      </c>
      <c r="O225" s="9">
        <f>IF(A225="","",IFERROR(VLOOKUP(A225,'مدخلات الشهر'!$A$2:$K$501,10,FALSE),0))</f>
        <v>0</v>
      </c>
      <c r="P225" s="9">
        <f>IF(A225="","",SUM(K225:L225,M225:O225))</f>
        <v>0</v>
      </c>
      <c r="Q225" s="9">
        <f>IF(A225="","",E225+F225+G225+H225-P225)</f>
        <v>0</v>
      </c>
      <c r="R225" s="9">
        <f>IF(A225="","",J225*'إعدادات'!$B$5)</f>
        <v>0</v>
      </c>
      <c r="S225" s="9">
        <f>IF(A225="","",Q225+R225)</f>
        <v>0</v>
      </c>
    </row>
    <row r="226" spans="1:19" ht="20" customHeight="1">
      <c r="A226" s="5">
        <f>IF('بيانات العاملين'!A226="","",'بيانات العاملين'!A226)</f>
        <v>0</v>
      </c>
      <c r="B226" s="5">
        <f>IF(A226="","",IFERROR(VLOOKUP(A226,'بيانات العاملين'!$A$2:$J$501,2,FALSE),""))</f>
        <v>0</v>
      </c>
      <c r="C226" s="5">
        <f>IF(A226="","",IFERROR(VLOOKUP(A226,'بيانات العاملين'!$A$2:$J$501,4,FALSE),""))</f>
        <v>0</v>
      </c>
      <c r="D226" s="9">
        <f>IF(A226="","",IFERROR(VLOOKUP(A226,'بيانات العاملين'!$A$2:$J$501,8,FALSE),0))</f>
        <v>0</v>
      </c>
      <c r="E226" s="9">
        <f>IF(A226="","",MAX(0,D226*IFERROR(VLOOKUP(A226,'مدخلات الشهر'!$A$2:$K$501,3,FALSE),0)/(IFERROR(VLOOKUP(A226,'مدخلات الشهر'!$A$2:$K$501,3,FALSE),0)+IFERROR(VLOOKUP(A226,'مدخلات الشهر'!$A$2:$K$501,4,FALSE),0),1)))</f>
        <v>0</v>
      </c>
      <c r="F226" s="9">
        <f>IF(A226="","",IFERROR(VLOOKUP(A226,'مدخلات الشهر'!$A$2:$K$501,5,FALSE),0))</f>
        <v>0</v>
      </c>
      <c r="G226" s="9">
        <f>IF(A226="","",IFERROR(VLOOKUP(A226,'مدخلات الشهر'!$A$2:$K$501,6,FALSE),0))</f>
        <v>0</v>
      </c>
      <c r="H226" s="9">
        <f>IF(A226="","",IFERROR(VLOOKUP(A226,'مدخلات الشهر'!$A$2:$K$501,7,FALSE),0))</f>
        <v>0</v>
      </c>
      <c r="I226" s="9">
        <f>IF(A226="","",E226+F226+G226)</f>
        <v>0</v>
      </c>
      <c r="J226" s="9">
        <f>IF(A226="","",IFERROR(VLOOKUP(A226,'بيانات العاملين'!$A$2:$J$501,9,FALSE),0))</f>
        <v>0</v>
      </c>
      <c r="K226" s="9">
        <f>IF(A226="","",J226*'إعدادات'!$B$4)</f>
        <v>0</v>
      </c>
      <c r="L226" s="9">
        <f>IF(A226="","",SUM(MAX(0,MIN(MAX(0,(I226-K226)*'إعدادات'!$B$9-'إعدادات'!$B$8),'إعدادات'!$C$13)-'إعدادات'!$B$13)*'إعدادات'!$D$13,MAX(0,MIN(MAX(0,(I226-K226)*'إعدادات'!$B$9-'إعدادات'!$B$8),'إعدادات'!$C$14)-'إعدادات'!$B$14)*'إعدادات'!$D$14,MAX(0,MIN(MAX(0,(I226-K226)*'إعدادات'!$B$9-'إعدادات'!$B$8),'إعدادات'!$C$15)-'إعدادات'!$B$15)*'إعدادات'!$D$15,MAX(0,MIN(MAX(0,(I226-K226)*'إعدادات'!$B$9-'إعدادات'!$B$8),'إعدادات'!$C$16)-'إعدادات'!$B$16)*'إعدادات'!$D$16,MAX(0,MIN(MAX(0,(I226-K226)*'إعدادات'!$B$9-'إعدادات'!$B$8),'إعدادات'!$C$17)-'إعدادات'!$B$17)*'إعدادات'!$D$17,MAX(0,MIN(MAX(0,(I226-K226)*'إعدادات'!$B$9-'إعدادات'!$B$8),'إعدادات'!$C$18)-'إعدادات'!$B$18)*'إعدادات'!$D$18)/'إعدادات'!$B$9)</f>
        <v>0</v>
      </c>
      <c r="M226" s="9">
        <f>IF(A226="","",IFERROR(VLOOKUP(A226,'مدخلات الشهر'!$A$2:$K$501,8,FALSE),0))</f>
        <v>0</v>
      </c>
      <c r="N226" s="9">
        <f>IF(A226="","",IFERROR(VLOOKUP(A226,'مدخلات الشهر'!$A$2:$K$501,9,FALSE),0))</f>
        <v>0</v>
      </c>
      <c r="O226" s="9">
        <f>IF(A226="","",IFERROR(VLOOKUP(A226,'مدخلات الشهر'!$A$2:$K$501,10,FALSE),0))</f>
        <v>0</v>
      </c>
      <c r="P226" s="9">
        <f>IF(A226="","",SUM(K226:L226,M226:O226))</f>
        <v>0</v>
      </c>
      <c r="Q226" s="9">
        <f>IF(A226="","",E226+F226+G226+H226-P226)</f>
        <v>0</v>
      </c>
      <c r="R226" s="9">
        <f>IF(A226="","",J226*'إعدادات'!$B$5)</f>
        <v>0</v>
      </c>
      <c r="S226" s="9">
        <f>IF(A226="","",Q226+R226)</f>
        <v>0</v>
      </c>
    </row>
    <row r="227" spans="1:19" ht="20" customHeight="1">
      <c r="A227" s="5">
        <f>IF('بيانات العاملين'!A227="","",'بيانات العاملين'!A227)</f>
        <v>0</v>
      </c>
      <c r="B227" s="5">
        <f>IF(A227="","",IFERROR(VLOOKUP(A227,'بيانات العاملين'!$A$2:$J$501,2,FALSE),""))</f>
        <v>0</v>
      </c>
      <c r="C227" s="5">
        <f>IF(A227="","",IFERROR(VLOOKUP(A227,'بيانات العاملين'!$A$2:$J$501,4,FALSE),""))</f>
        <v>0</v>
      </c>
      <c r="D227" s="9">
        <f>IF(A227="","",IFERROR(VLOOKUP(A227,'بيانات العاملين'!$A$2:$J$501,8,FALSE),0))</f>
        <v>0</v>
      </c>
      <c r="E227" s="9">
        <f>IF(A227="","",MAX(0,D227*IFERROR(VLOOKUP(A227,'مدخلات الشهر'!$A$2:$K$501,3,FALSE),0)/(IFERROR(VLOOKUP(A227,'مدخلات الشهر'!$A$2:$K$501,3,FALSE),0)+IFERROR(VLOOKUP(A227,'مدخلات الشهر'!$A$2:$K$501,4,FALSE),0),1)))</f>
        <v>0</v>
      </c>
      <c r="F227" s="9">
        <f>IF(A227="","",IFERROR(VLOOKUP(A227,'مدخلات الشهر'!$A$2:$K$501,5,FALSE),0))</f>
        <v>0</v>
      </c>
      <c r="G227" s="9">
        <f>IF(A227="","",IFERROR(VLOOKUP(A227,'مدخلات الشهر'!$A$2:$K$501,6,FALSE),0))</f>
        <v>0</v>
      </c>
      <c r="H227" s="9">
        <f>IF(A227="","",IFERROR(VLOOKUP(A227,'مدخلات الشهر'!$A$2:$K$501,7,FALSE),0))</f>
        <v>0</v>
      </c>
      <c r="I227" s="9">
        <f>IF(A227="","",E227+F227+G227)</f>
        <v>0</v>
      </c>
      <c r="J227" s="9">
        <f>IF(A227="","",IFERROR(VLOOKUP(A227,'بيانات العاملين'!$A$2:$J$501,9,FALSE),0))</f>
        <v>0</v>
      </c>
      <c r="K227" s="9">
        <f>IF(A227="","",J227*'إعدادات'!$B$4)</f>
        <v>0</v>
      </c>
      <c r="L227" s="9">
        <f>IF(A227="","",SUM(MAX(0,MIN(MAX(0,(I227-K227)*'إعدادات'!$B$9-'إعدادات'!$B$8),'إعدادات'!$C$13)-'إعدادات'!$B$13)*'إعدادات'!$D$13,MAX(0,MIN(MAX(0,(I227-K227)*'إعدادات'!$B$9-'إعدادات'!$B$8),'إعدادات'!$C$14)-'إعدادات'!$B$14)*'إعدادات'!$D$14,MAX(0,MIN(MAX(0,(I227-K227)*'إعدادات'!$B$9-'إعدادات'!$B$8),'إعدادات'!$C$15)-'إعدادات'!$B$15)*'إعدادات'!$D$15,MAX(0,MIN(MAX(0,(I227-K227)*'إعدادات'!$B$9-'إعدادات'!$B$8),'إعدادات'!$C$16)-'إعدادات'!$B$16)*'إعدادات'!$D$16,MAX(0,MIN(MAX(0,(I227-K227)*'إعدادات'!$B$9-'إعدادات'!$B$8),'إعدادات'!$C$17)-'إعدادات'!$B$17)*'إعدادات'!$D$17,MAX(0,MIN(MAX(0,(I227-K227)*'إعدادات'!$B$9-'إعدادات'!$B$8),'إعدادات'!$C$18)-'إعدادات'!$B$18)*'إعدادات'!$D$18)/'إعدادات'!$B$9)</f>
        <v>0</v>
      </c>
      <c r="M227" s="9">
        <f>IF(A227="","",IFERROR(VLOOKUP(A227,'مدخلات الشهر'!$A$2:$K$501,8,FALSE),0))</f>
        <v>0</v>
      </c>
      <c r="N227" s="9">
        <f>IF(A227="","",IFERROR(VLOOKUP(A227,'مدخلات الشهر'!$A$2:$K$501,9,FALSE),0))</f>
        <v>0</v>
      </c>
      <c r="O227" s="9">
        <f>IF(A227="","",IFERROR(VLOOKUP(A227,'مدخلات الشهر'!$A$2:$K$501,10,FALSE),0))</f>
        <v>0</v>
      </c>
      <c r="P227" s="9">
        <f>IF(A227="","",SUM(K227:L227,M227:O227))</f>
        <v>0</v>
      </c>
      <c r="Q227" s="9">
        <f>IF(A227="","",E227+F227+G227+H227-P227)</f>
        <v>0</v>
      </c>
      <c r="R227" s="9">
        <f>IF(A227="","",J227*'إعدادات'!$B$5)</f>
        <v>0</v>
      </c>
      <c r="S227" s="9">
        <f>IF(A227="","",Q227+R227)</f>
        <v>0</v>
      </c>
    </row>
    <row r="228" spans="1:19" ht="20" customHeight="1">
      <c r="A228" s="5">
        <f>IF('بيانات العاملين'!A228="","",'بيانات العاملين'!A228)</f>
        <v>0</v>
      </c>
      <c r="B228" s="5">
        <f>IF(A228="","",IFERROR(VLOOKUP(A228,'بيانات العاملين'!$A$2:$J$501,2,FALSE),""))</f>
        <v>0</v>
      </c>
      <c r="C228" s="5">
        <f>IF(A228="","",IFERROR(VLOOKUP(A228,'بيانات العاملين'!$A$2:$J$501,4,FALSE),""))</f>
        <v>0</v>
      </c>
      <c r="D228" s="9">
        <f>IF(A228="","",IFERROR(VLOOKUP(A228,'بيانات العاملين'!$A$2:$J$501,8,FALSE),0))</f>
        <v>0</v>
      </c>
      <c r="E228" s="9">
        <f>IF(A228="","",MAX(0,D228*IFERROR(VLOOKUP(A228,'مدخلات الشهر'!$A$2:$K$501,3,FALSE),0)/(IFERROR(VLOOKUP(A228,'مدخلات الشهر'!$A$2:$K$501,3,FALSE),0)+IFERROR(VLOOKUP(A228,'مدخلات الشهر'!$A$2:$K$501,4,FALSE),0),1)))</f>
        <v>0</v>
      </c>
      <c r="F228" s="9">
        <f>IF(A228="","",IFERROR(VLOOKUP(A228,'مدخلات الشهر'!$A$2:$K$501,5,FALSE),0))</f>
        <v>0</v>
      </c>
      <c r="G228" s="9">
        <f>IF(A228="","",IFERROR(VLOOKUP(A228,'مدخلات الشهر'!$A$2:$K$501,6,FALSE),0))</f>
        <v>0</v>
      </c>
      <c r="H228" s="9">
        <f>IF(A228="","",IFERROR(VLOOKUP(A228,'مدخلات الشهر'!$A$2:$K$501,7,FALSE),0))</f>
        <v>0</v>
      </c>
      <c r="I228" s="9">
        <f>IF(A228="","",E228+F228+G228)</f>
        <v>0</v>
      </c>
      <c r="J228" s="9">
        <f>IF(A228="","",IFERROR(VLOOKUP(A228,'بيانات العاملين'!$A$2:$J$501,9,FALSE),0))</f>
        <v>0</v>
      </c>
      <c r="K228" s="9">
        <f>IF(A228="","",J228*'إعدادات'!$B$4)</f>
        <v>0</v>
      </c>
      <c r="L228" s="9">
        <f>IF(A228="","",SUM(MAX(0,MIN(MAX(0,(I228-K228)*'إعدادات'!$B$9-'إعدادات'!$B$8),'إعدادات'!$C$13)-'إعدادات'!$B$13)*'إعدادات'!$D$13,MAX(0,MIN(MAX(0,(I228-K228)*'إعدادات'!$B$9-'إعدادات'!$B$8),'إعدادات'!$C$14)-'إعدادات'!$B$14)*'إعدادات'!$D$14,MAX(0,MIN(MAX(0,(I228-K228)*'إعدادات'!$B$9-'إعدادات'!$B$8),'إعدادات'!$C$15)-'إعدادات'!$B$15)*'إعدادات'!$D$15,MAX(0,MIN(MAX(0,(I228-K228)*'إعدادات'!$B$9-'إعدادات'!$B$8),'إعدادات'!$C$16)-'إعدادات'!$B$16)*'إعدادات'!$D$16,MAX(0,MIN(MAX(0,(I228-K228)*'إعدادات'!$B$9-'إعدادات'!$B$8),'إعدادات'!$C$17)-'إعدادات'!$B$17)*'إعدادات'!$D$17,MAX(0,MIN(MAX(0,(I228-K228)*'إعدادات'!$B$9-'إعدادات'!$B$8),'إعدادات'!$C$18)-'إعدادات'!$B$18)*'إعدادات'!$D$18)/'إعدادات'!$B$9)</f>
        <v>0</v>
      </c>
      <c r="M228" s="9">
        <f>IF(A228="","",IFERROR(VLOOKUP(A228,'مدخلات الشهر'!$A$2:$K$501,8,FALSE),0))</f>
        <v>0</v>
      </c>
      <c r="N228" s="9">
        <f>IF(A228="","",IFERROR(VLOOKUP(A228,'مدخلات الشهر'!$A$2:$K$501,9,FALSE),0))</f>
        <v>0</v>
      </c>
      <c r="O228" s="9">
        <f>IF(A228="","",IFERROR(VLOOKUP(A228,'مدخلات الشهر'!$A$2:$K$501,10,FALSE),0))</f>
        <v>0</v>
      </c>
      <c r="P228" s="9">
        <f>IF(A228="","",SUM(K228:L228,M228:O228))</f>
        <v>0</v>
      </c>
      <c r="Q228" s="9">
        <f>IF(A228="","",E228+F228+G228+H228-P228)</f>
        <v>0</v>
      </c>
      <c r="R228" s="9">
        <f>IF(A228="","",J228*'إعدادات'!$B$5)</f>
        <v>0</v>
      </c>
      <c r="S228" s="9">
        <f>IF(A228="","",Q228+R228)</f>
        <v>0</v>
      </c>
    </row>
    <row r="229" spans="1:19" ht="20" customHeight="1">
      <c r="A229" s="5">
        <f>IF('بيانات العاملين'!A229="","",'بيانات العاملين'!A229)</f>
        <v>0</v>
      </c>
      <c r="B229" s="5">
        <f>IF(A229="","",IFERROR(VLOOKUP(A229,'بيانات العاملين'!$A$2:$J$501,2,FALSE),""))</f>
        <v>0</v>
      </c>
      <c r="C229" s="5">
        <f>IF(A229="","",IFERROR(VLOOKUP(A229,'بيانات العاملين'!$A$2:$J$501,4,FALSE),""))</f>
        <v>0</v>
      </c>
      <c r="D229" s="9">
        <f>IF(A229="","",IFERROR(VLOOKUP(A229,'بيانات العاملين'!$A$2:$J$501,8,FALSE),0))</f>
        <v>0</v>
      </c>
      <c r="E229" s="9">
        <f>IF(A229="","",MAX(0,D229*IFERROR(VLOOKUP(A229,'مدخلات الشهر'!$A$2:$K$501,3,FALSE),0)/(IFERROR(VLOOKUP(A229,'مدخلات الشهر'!$A$2:$K$501,3,FALSE),0)+IFERROR(VLOOKUP(A229,'مدخلات الشهر'!$A$2:$K$501,4,FALSE),0),1)))</f>
        <v>0</v>
      </c>
      <c r="F229" s="9">
        <f>IF(A229="","",IFERROR(VLOOKUP(A229,'مدخلات الشهر'!$A$2:$K$501,5,FALSE),0))</f>
        <v>0</v>
      </c>
      <c r="G229" s="9">
        <f>IF(A229="","",IFERROR(VLOOKUP(A229,'مدخلات الشهر'!$A$2:$K$501,6,FALSE),0))</f>
        <v>0</v>
      </c>
      <c r="H229" s="9">
        <f>IF(A229="","",IFERROR(VLOOKUP(A229,'مدخلات الشهر'!$A$2:$K$501,7,FALSE),0))</f>
        <v>0</v>
      </c>
      <c r="I229" s="9">
        <f>IF(A229="","",E229+F229+G229)</f>
        <v>0</v>
      </c>
      <c r="J229" s="9">
        <f>IF(A229="","",IFERROR(VLOOKUP(A229,'بيانات العاملين'!$A$2:$J$501,9,FALSE),0))</f>
        <v>0</v>
      </c>
      <c r="K229" s="9">
        <f>IF(A229="","",J229*'إعدادات'!$B$4)</f>
        <v>0</v>
      </c>
      <c r="L229" s="9">
        <f>IF(A229="","",SUM(MAX(0,MIN(MAX(0,(I229-K229)*'إعدادات'!$B$9-'إعدادات'!$B$8),'إعدادات'!$C$13)-'إعدادات'!$B$13)*'إعدادات'!$D$13,MAX(0,MIN(MAX(0,(I229-K229)*'إعدادات'!$B$9-'إعدادات'!$B$8),'إعدادات'!$C$14)-'إعدادات'!$B$14)*'إعدادات'!$D$14,MAX(0,MIN(MAX(0,(I229-K229)*'إعدادات'!$B$9-'إعدادات'!$B$8),'إعدادات'!$C$15)-'إعدادات'!$B$15)*'إعدادات'!$D$15,MAX(0,MIN(MAX(0,(I229-K229)*'إعدادات'!$B$9-'إعدادات'!$B$8),'إعدادات'!$C$16)-'إعدادات'!$B$16)*'إعدادات'!$D$16,MAX(0,MIN(MAX(0,(I229-K229)*'إعدادات'!$B$9-'إعدادات'!$B$8),'إعدادات'!$C$17)-'إعدادات'!$B$17)*'إعدادات'!$D$17,MAX(0,MIN(MAX(0,(I229-K229)*'إعدادات'!$B$9-'إعدادات'!$B$8),'إعدادات'!$C$18)-'إعدادات'!$B$18)*'إعدادات'!$D$18)/'إعدادات'!$B$9)</f>
        <v>0</v>
      </c>
      <c r="M229" s="9">
        <f>IF(A229="","",IFERROR(VLOOKUP(A229,'مدخلات الشهر'!$A$2:$K$501,8,FALSE),0))</f>
        <v>0</v>
      </c>
      <c r="N229" s="9">
        <f>IF(A229="","",IFERROR(VLOOKUP(A229,'مدخلات الشهر'!$A$2:$K$501,9,FALSE),0))</f>
        <v>0</v>
      </c>
      <c r="O229" s="9">
        <f>IF(A229="","",IFERROR(VLOOKUP(A229,'مدخلات الشهر'!$A$2:$K$501,10,FALSE),0))</f>
        <v>0</v>
      </c>
      <c r="P229" s="9">
        <f>IF(A229="","",SUM(K229:L229,M229:O229))</f>
        <v>0</v>
      </c>
      <c r="Q229" s="9">
        <f>IF(A229="","",E229+F229+G229+H229-P229)</f>
        <v>0</v>
      </c>
      <c r="R229" s="9">
        <f>IF(A229="","",J229*'إعدادات'!$B$5)</f>
        <v>0</v>
      </c>
      <c r="S229" s="9">
        <f>IF(A229="","",Q229+R229)</f>
        <v>0</v>
      </c>
    </row>
    <row r="230" spans="1:19" ht="20" customHeight="1">
      <c r="A230" s="5">
        <f>IF('بيانات العاملين'!A230="","",'بيانات العاملين'!A230)</f>
        <v>0</v>
      </c>
      <c r="B230" s="5">
        <f>IF(A230="","",IFERROR(VLOOKUP(A230,'بيانات العاملين'!$A$2:$J$501,2,FALSE),""))</f>
        <v>0</v>
      </c>
      <c r="C230" s="5">
        <f>IF(A230="","",IFERROR(VLOOKUP(A230,'بيانات العاملين'!$A$2:$J$501,4,FALSE),""))</f>
        <v>0</v>
      </c>
      <c r="D230" s="9">
        <f>IF(A230="","",IFERROR(VLOOKUP(A230,'بيانات العاملين'!$A$2:$J$501,8,FALSE),0))</f>
        <v>0</v>
      </c>
      <c r="E230" s="9">
        <f>IF(A230="","",MAX(0,D230*IFERROR(VLOOKUP(A230,'مدخلات الشهر'!$A$2:$K$501,3,FALSE),0)/(IFERROR(VLOOKUP(A230,'مدخلات الشهر'!$A$2:$K$501,3,FALSE),0)+IFERROR(VLOOKUP(A230,'مدخلات الشهر'!$A$2:$K$501,4,FALSE),0),1)))</f>
        <v>0</v>
      </c>
      <c r="F230" s="9">
        <f>IF(A230="","",IFERROR(VLOOKUP(A230,'مدخلات الشهر'!$A$2:$K$501,5,FALSE),0))</f>
        <v>0</v>
      </c>
      <c r="G230" s="9">
        <f>IF(A230="","",IFERROR(VLOOKUP(A230,'مدخلات الشهر'!$A$2:$K$501,6,FALSE),0))</f>
        <v>0</v>
      </c>
      <c r="H230" s="9">
        <f>IF(A230="","",IFERROR(VLOOKUP(A230,'مدخلات الشهر'!$A$2:$K$501,7,FALSE),0))</f>
        <v>0</v>
      </c>
      <c r="I230" s="9">
        <f>IF(A230="","",E230+F230+G230)</f>
        <v>0</v>
      </c>
      <c r="J230" s="9">
        <f>IF(A230="","",IFERROR(VLOOKUP(A230,'بيانات العاملين'!$A$2:$J$501,9,FALSE),0))</f>
        <v>0</v>
      </c>
      <c r="K230" s="9">
        <f>IF(A230="","",J230*'إعدادات'!$B$4)</f>
        <v>0</v>
      </c>
      <c r="L230" s="9">
        <f>IF(A230="","",SUM(MAX(0,MIN(MAX(0,(I230-K230)*'إعدادات'!$B$9-'إعدادات'!$B$8),'إعدادات'!$C$13)-'إعدادات'!$B$13)*'إعدادات'!$D$13,MAX(0,MIN(MAX(0,(I230-K230)*'إعدادات'!$B$9-'إعدادات'!$B$8),'إعدادات'!$C$14)-'إعدادات'!$B$14)*'إعدادات'!$D$14,MAX(0,MIN(MAX(0,(I230-K230)*'إعدادات'!$B$9-'إعدادات'!$B$8),'إعدادات'!$C$15)-'إعدادات'!$B$15)*'إعدادات'!$D$15,MAX(0,MIN(MAX(0,(I230-K230)*'إعدادات'!$B$9-'إعدادات'!$B$8),'إعدادات'!$C$16)-'إعدادات'!$B$16)*'إعدادات'!$D$16,MAX(0,MIN(MAX(0,(I230-K230)*'إعدادات'!$B$9-'إعدادات'!$B$8),'إعدادات'!$C$17)-'إعدادات'!$B$17)*'إعدادات'!$D$17,MAX(0,MIN(MAX(0,(I230-K230)*'إعدادات'!$B$9-'إعدادات'!$B$8),'إعدادات'!$C$18)-'إعدادات'!$B$18)*'إعدادات'!$D$18)/'إعدادات'!$B$9)</f>
        <v>0</v>
      </c>
      <c r="M230" s="9">
        <f>IF(A230="","",IFERROR(VLOOKUP(A230,'مدخلات الشهر'!$A$2:$K$501,8,FALSE),0))</f>
        <v>0</v>
      </c>
      <c r="N230" s="9">
        <f>IF(A230="","",IFERROR(VLOOKUP(A230,'مدخلات الشهر'!$A$2:$K$501,9,FALSE),0))</f>
        <v>0</v>
      </c>
      <c r="O230" s="9">
        <f>IF(A230="","",IFERROR(VLOOKUP(A230,'مدخلات الشهر'!$A$2:$K$501,10,FALSE),0))</f>
        <v>0</v>
      </c>
      <c r="P230" s="9">
        <f>IF(A230="","",SUM(K230:L230,M230:O230))</f>
        <v>0</v>
      </c>
      <c r="Q230" s="9">
        <f>IF(A230="","",E230+F230+G230+H230-P230)</f>
        <v>0</v>
      </c>
      <c r="R230" s="9">
        <f>IF(A230="","",J230*'إعدادات'!$B$5)</f>
        <v>0</v>
      </c>
      <c r="S230" s="9">
        <f>IF(A230="","",Q230+R230)</f>
        <v>0</v>
      </c>
    </row>
    <row r="231" spans="1:19" ht="20" customHeight="1">
      <c r="A231" s="5">
        <f>IF('بيانات العاملين'!A231="","",'بيانات العاملين'!A231)</f>
        <v>0</v>
      </c>
      <c r="B231" s="5">
        <f>IF(A231="","",IFERROR(VLOOKUP(A231,'بيانات العاملين'!$A$2:$J$501,2,FALSE),""))</f>
        <v>0</v>
      </c>
      <c r="C231" s="5">
        <f>IF(A231="","",IFERROR(VLOOKUP(A231,'بيانات العاملين'!$A$2:$J$501,4,FALSE),""))</f>
        <v>0</v>
      </c>
      <c r="D231" s="9">
        <f>IF(A231="","",IFERROR(VLOOKUP(A231,'بيانات العاملين'!$A$2:$J$501,8,FALSE),0))</f>
        <v>0</v>
      </c>
      <c r="E231" s="9">
        <f>IF(A231="","",MAX(0,D231*IFERROR(VLOOKUP(A231,'مدخلات الشهر'!$A$2:$K$501,3,FALSE),0)/(IFERROR(VLOOKUP(A231,'مدخلات الشهر'!$A$2:$K$501,3,FALSE),0)+IFERROR(VLOOKUP(A231,'مدخلات الشهر'!$A$2:$K$501,4,FALSE),0),1)))</f>
        <v>0</v>
      </c>
      <c r="F231" s="9">
        <f>IF(A231="","",IFERROR(VLOOKUP(A231,'مدخلات الشهر'!$A$2:$K$501,5,FALSE),0))</f>
        <v>0</v>
      </c>
      <c r="G231" s="9">
        <f>IF(A231="","",IFERROR(VLOOKUP(A231,'مدخلات الشهر'!$A$2:$K$501,6,FALSE),0))</f>
        <v>0</v>
      </c>
      <c r="H231" s="9">
        <f>IF(A231="","",IFERROR(VLOOKUP(A231,'مدخلات الشهر'!$A$2:$K$501,7,FALSE),0))</f>
        <v>0</v>
      </c>
      <c r="I231" s="9">
        <f>IF(A231="","",E231+F231+G231)</f>
        <v>0</v>
      </c>
      <c r="J231" s="9">
        <f>IF(A231="","",IFERROR(VLOOKUP(A231,'بيانات العاملين'!$A$2:$J$501,9,FALSE),0))</f>
        <v>0</v>
      </c>
      <c r="K231" s="9">
        <f>IF(A231="","",J231*'إعدادات'!$B$4)</f>
        <v>0</v>
      </c>
      <c r="L231" s="9">
        <f>IF(A231="","",SUM(MAX(0,MIN(MAX(0,(I231-K231)*'إعدادات'!$B$9-'إعدادات'!$B$8),'إعدادات'!$C$13)-'إعدادات'!$B$13)*'إعدادات'!$D$13,MAX(0,MIN(MAX(0,(I231-K231)*'إعدادات'!$B$9-'إعدادات'!$B$8),'إعدادات'!$C$14)-'إعدادات'!$B$14)*'إعدادات'!$D$14,MAX(0,MIN(MAX(0,(I231-K231)*'إعدادات'!$B$9-'إعدادات'!$B$8),'إعدادات'!$C$15)-'إعدادات'!$B$15)*'إعدادات'!$D$15,MAX(0,MIN(MAX(0,(I231-K231)*'إعدادات'!$B$9-'إعدادات'!$B$8),'إعدادات'!$C$16)-'إعدادات'!$B$16)*'إعدادات'!$D$16,MAX(0,MIN(MAX(0,(I231-K231)*'إعدادات'!$B$9-'إعدادات'!$B$8),'إعدادات'!$C$17)-'إعدادات'!$B$17)*'إعدادات'!$D$17,MAX(0,MIN(MAX(0,(I231-K231)*'إعدادات'!$B$9-'إعدادات'!$B$8),'إعدادات'!$C$18)-'إعدادات'!$B$18)*'إعدادات'!$D$18)/'إعدادات'!$B$9)</f>
        <v>0</v>
      </c>
      <c r="M231" s="9">
        <f>IF(A231="","",IFERROR(VLOOKUP(A231,'مدخلات الشهر'!$A$2:$K$501,8,FALSE),0))</f>
        <v>0</v>
      </c>
      <c r="N231" s="9">
        <f>IF(A231="","",IFERROR(VLOOKUP(A231,'مدخلات الشهر'!$A$2:$K$501,9,FALSE),0))</f>
        <v>0</v>
      </c>
      <c r="O231" s="9">
        <f>IF(A231="","",IFERROR(VLOOKUP(A231,'مدخلات الشهر'!$A$2:$K$501,10,FALSE),0))</f>
        <v>0</v>
      </c>
      <c r="P231" s="9">
        <f>IF(A231="","",SUM(K231:L231,M231:O231))</f>
        <v>0</v>
      </c>
      <c r="Q231" s="9">
        <f>IF(A231="","",E231+F231+G231+H231-P231)</f>
        <v>0</v>
      </c>
      <c r="R231" s="9">
        <f>IF(A231="","",J231*'إعدادات'!$B$5)</f>
        <v>0</v>
      </c>
      <c r="S231" s="9">
        <f>IF(A231="","",Q231+R231)</f>
        <v>0</v>
      </c>
    </row>
    <row r="232" spans="1:19" ht="20" customHeight="1">
      <c r="A232" s="5">
        <f>IF('بيانات العاملين'!A232="","",'بيانات العاملين'!A232)</f>
        <v>0</v>
      </c>
      <c r="B232" s="5">
        <f>IF(A232="","",IFERROR(VLOOKUP(A232,'بيانات العاملين'!$A$2:$J$501,2,FALSE),""))</f>
        <v>0</v>
      </c>
      <c r="C232" s="5">
        <f>IF(A232="","",IFERROR(VLOOKUP(A232,'بيانات العاملين'!$A$2:$J$501,4,FALSE),""))</f>
        <v>0</v>
      </c>
      <c r="D232" s="9">
        <f>IF(A232="","",IFERROR(VLOOKUP(A232,'بيانات العاملين'!$A$2:$J$501,8,FALSE),0))</f>
        <v>0</v>
      </c>
      <c r="E232" s="9">
        <f>IF(A232="","",MAX(0,D232*IFERROR(VLOOKUP(A232,'مدخلات الشهر'!$A$2:$K$501,3,FALSE),0)/(IFERROR(VLOOKUP(A232,'مدخلات الشهر'!$A$2:$K$501,3,FALSE),0)+IFERROR(VLOOKUP(A232,'مدخلات الشهر'!$A$2:$K$501,4,FALSE),0),1)))</f>
        <v>0</v>
      </c>
      <c r="F232" s="9">
        <f>IF(A232="","",IFERROR(VLOOKUP(A232,'مدخلات الشهر'!$A$2:$K$501,5,FALSE),0))</f>
        <v>0</v>
      </c>
      <c r="G232" s="9">
        <f>IF(A232="","",IFERROR(VLOOKUP(A232,'مدخلات الشهر'!$A$2:$K$501,6,FALSE),0))</f>
        <v>0</v>
      </c>
      <c r="H232" s="9">
        <f>IF(A232="","",IFERROR(VLOOKUP(A232,'مدخلات الشهر'!$A$2:$K$501,7,FALSE),0))</f>
        <v>0</v>
      </c>
      <c r="I232" s="9">
        <f>IF(A232="","",E232+F232+G232)</f>
        <v>0</v>
      </c>
      <c r="J232" s="9">
        <f>IF(A232="","",IFERROR(VLOOKUP(A232,'بيانات العاملين'!$A$2:$J$501,9,FALSE),0))</f>
        <v>0</v>
      </c>
      <c r="K232" s="9">
        <f>IF(A232="","",J232*'إعدادات'!$B$4)</f>
        <v>0</v>
      </c>
      <c r="L232" s="9">
        <f>IF(A232="","",SUM(MAX(0,MIN(MAX(0,(I232-K232)*'إعدادات'!$B$9-'إعدادات'!$B$8),'إعدادات'!$C$13)-'إعدادات'!$B$13)*'إعدادات'!$D$13,MAX(0,MIN(MAX(0,(I232-K232)*'إعدادات'!$B$9-'إعدادات'!$B$8),'إعدادات'!$C$14)-'إعدادات'!$B$14)*'إعدادات'!$D$14,MAX(0,MIN(MAX(0,(I232-K232)*'إعدادات'!$B$9-'إعدادات'!$B$8),'إعدادات'!$C$15)-'إعدادات'!$B$15)*'إعدادات'!$D$15,MAX(0,MIN(MAX(0,(I232-K232)*'إعدادات'!$B$9-'إعدادات'!$B$8),'إعدادات'!$C$16)-'إعدادات'!$B$16)*'إعدادات'!$D$16,MAX(0,MIN(MAX(0,(I232-K232)*'إعدادات'!$B$9-'إعدادات'!$B$8),'إعدادات'!$C$17)-'إعدادات'!$B$17)*'إعدادات'!$D$17,MAX(0,MIN(MAX(0,(I232-K232)*'إعدادات'!$B$9-'إعدادات'!$B$8),'إعدادات'!$C$18)-'إعدادات'!$B$18)*'إعدادات'!$D$18)/'إعدادات'!$B$9)</f>
        <v>0</v>
      </c>
      <c r="M232" s="9">
        <f>IF(A232="","",IFERROR(VLOOKUP(A232,'مدخلات الشهر'!$A$2:$K$501,8,FALSE),0))</f>
        <v>0</v>
      </c>
      <c r="N232" s="9">
        <f>IF(A232="","",IFERROR(VLOOKUP(A232,'مدخلات الشهر'!$A$2:$K$501,9,FALSE),0))</f>
        <v>0</v>
      </c>
      <c r="O232" s="9">
        <f>IF(A232="","",IFERROR(VLOOKUP(A232,'مدخلات الشهر'!$A$2:$K$501,10,FALSE),0))</f>
        <v>0</v>
      </c>
      <c r="P232" s="9">
        <f>IF(A232="","",SUM(K232:L232,M232:O232))</f>
        <v>0</v>
      </c>
      <c r="Q232" s="9">
        <f>IF(A232="","",E232+F232+G232+H232-P232)</f>
        <v>0</v>
      </c>
      <c r="R232" s="9">
        <f>IF(A232="","",J232*'إعدادات'!$B$5)</f>
        <v>0</v>
      </c>
      <c r="S232" s="9">
        <f>IF(A232="","",Q232+R232)</f>
        <v>0</v>
      </c>
    </row>
    <row r="233" spans="1:19" ht="20" customHeight="1">
      <c r="A233" s="5">
        <f>IF('بيانات العاملين'!A233="","",'بيانات العاملين'!A233)</f>
        <v>0</v>
      </c>
      <c r="B233" s="5">
        <f>IF(A233="","",IFERROR(VLOOKUP(A233,'بيانات العاملين'!$A$2:$J$501,2,FALSE),""))</f>
        <v>0</v>
      </c>
      <c r="C233" s="5">
        <f>IF(A233="","",IFERROR(VLOOKUP(A233,'بيانات العاملين'!$A$2:$J$501,4,FALSE),""))</f>
        <v>0</v>
      </c>
      <c r="D233" s="9">
        <f>IF(A233="","",IFERROR(VLOOKUP(A233,'بيانات العاملين'!$A$2:$J$501,8,FALSE),0))</f>
        <v>0</v>
      </c>
      <c r="E233" s="9">
        <f>IF(A233="","",MAX(0,D233*IFERROR(VLOOKUP(A233,'مدخلات الشهر'!$A$2:$K$501,3,FALSE),0)/(IFERROR(VLOOKUP(A233,'مدخلات الشهر'!$A$2:$K$501,3,FALSE),0)+IFERROR(VLOOKUP(A233,'مدخلات الشهر'!$A$2:$K$501,4,FALSE),0),1)))</f>
        <v>0</v>
      </c>
      <c r="F233" s="9">
        <f>IF(A233="","",IFERROR(VLOOKUP(A233,'مدخلات الشهر'!$A$2:$K$501,5,FALSE),0))</f>
        <v>0</v>
      </c>
      <c r="G233" s="9">
        <f>IF(A233="","",IFERROR(VLOOKUP(A233,'مدخلات الشهر'!$A$2:$K$501,6,FALSE),0))</f>
        <v>0</v>
      </c>
      <c r="H233" s="9">
        <f>IF(A233="","",IFERROR(VLOOKUP(A233,'مدخلات الشهر'!$A$2:$K$501,7,FALSE),0))</f>
        <v>0</v>
      </c>
      <c r="I233" s="9">
        <f>IF(A233="","",E233+F233+G233)</f>
        <v>0</v>
      </c>
      <c r="J233" s="9">
        <f>IF(A233="","",IFERROR(VLOOKUP(A233,'بيانات العاملين'!$A$2:$J$501,9,FALSE),0))</f>
        <v>0</v>
      </c>
      <c r="K233" s="9">
        <f>IF(A233="","",J233*'إعدادات'!$B$4)</f>
        <v>0</v>
      </c>
      <c r="L233" s="9">
        <f>IF(A233="","",SUM(MAX(0,MIN(MAX(0,(I233-K233)*'إعدادات'!$B$9-'إعدادات'!$B$8),'إعدادات'!$C$13)-'إعدادات'!$B$13)*'إعدادات'!$D$13,MAX(0,MIN(MAX(0,(I233-K233)*'إعدادات'!$B$9-'إعدادات'!$B$8),'إعدادات'!$C$14)-'إعدادات'!$B$14)*'إعدادات'!$D$14,MAX(0,MIN(MAX(0,(I233-K233)*'إعدادات'!$B$9-'إعدادات'!$B$8),'إعدادات'!$C$15)-'إعدادات'!$B$15)*'إعدادات'!$D$15,MAX(0,MIN(MAX(0,(I233-K233)*'إعدادات'!$B$9-'إعدادات'!$B$8),'إعدادات'!$C$16)-'إعدادات'!$B$16)*'إعدادات'!$D$16,MAX(0,MIN(MAX(0,(I233-K233)*'إعدادات'!$B$9-'إعدادات'!$B$8),'إعدادات'!$C$17)-'إعدادات'!$B$17)*'إعدادات'!$D$17,MAX(0,MIN(MAX(0,(I233-K233)*'إعدادات'!$B$9-'إعدادات'!$B$8),'إعدادات'!$C$18)-'إعدادات'!$B$18)*'إعدادات'!$D$18)/'إعدادات'!$B$9)</f>
        <v>0</v>
      </c>
      <c r="M233" s="9">
        <f>IF(A233="","",IFERROR(VLOOKUP(A233,'مدخلات الشهر'!$A$2:$K$501,8,FALSE),0))</f>
        <v>0</v>
      </c>
      <c r="N233" s="9">
        <f>IF(A233="","",IFERROR(VLOOKUP(A233,'مدخلات الشهر'!$A$2:$K$501,9,FALSE),0))</f>
        <v>0</v>
      </c>
      <c r="O233" s="9">
        <f>IF(A233="","",IFERROR(VLOOKUP(A233,'مدخلات الشهر'!$A$2:$K$501,10,FALSE),0))</f>
        <v>0</v>
      </c>
      <c r="P233" s="9">
        <f>IF(A233="","",SUM(K233:L233,M233:O233))</f>
        <v>0</v>
      </c>
      <c r="Q233" s="9">
        <f>IF(A233="","",E233+F233+G233+H233-P233)</f>
        <v>0</v>
      </c>
      <c r="R233" s="9">
        <f>IF(A233="","",J233*'إعدادات'!$B$5)</f>
        <v>0</v>
      </c>
      <c r="S233" s="9">
        <f>IF(A233="","",Q233+R233)</f>
        <v>0</v>
      </c>
    </row>
    <row r="234" spans="1:19" ht="20" customHeight="1">
      <c r="A234" s="5">
        <f>IF('بيانات العاملين'!A234="","",'بيانات العاملين'!A234)</f>
        <v>0</v>
      </c>
      <c r="B234" s="5">
        <f>IF(A234="","",IFERROR(VLOOKUP(A234,'بيانات العاملين'!$A$2:$J$501,2,FALSE),""))</f>
        <v>0</v>
      </c>
      <c r="C234" s="5">
        <f>IF(A234="","",IFERROR(VLOOKUP(A234,'بيانات العاملين'!$A$2:$J$501,4,FALSE),""))</f>
        <v>0</v>
      </c>
      <c r="D234" s="9">
        <f>IF(A234="","",IFERROR(VLOOKUP(A234,'بيانات العاملين'!$A$2:$J$501,8,FALSE),0))</f>
        <v>0</v>
      </c>
      <c r="E234" s="9">
        <f>IF(A234="","",MAX(0,D234*IFERROR(VLOOKUP(A234,'مدخلات الشهر'!$A$2:$K$501,3,FALSE),0)/(IFERROR(VLOOKUP(A234,'مدخلات الشهر'!$A$2:$K$501,3,FALSE),0)+IFERROR(VLOOKUP(A234,'مدخلات الشهر'!$A$2:$K$501,4,FALSE),0),1)))</f>
        <v>0</v>
      </c>
      <c r="F234" s="9">
        <f>IF(A234="","",IFERROR(VLOOKUP(A234,'مدخلات الشهر'!$A$2:$K$501,5,FALSE),0))</f>
        <v>0</v>
      </c>
      <c r="G234" s="9">
        <f>IF(A234="","",IFERROR(VLOOKUP(A234,'مدخلات الشهر'!$A$2:$K$501,6,FALSE),0))</f>
        <v>0</v>
      </c>
      <c r="H234" s="9">
        <f>IF(A234="","",IFERROR(VLOOKUP(A234,'مدخلات الشهر'!$A$2:$K$501,7,FALSE),0))</f>
        <v>0</v>
      </c>
      <c r="I234" s="9">
        <f>IF(A234="","",E234+F234+G234)</f>
        <v>0</v>
      </c>
      <c r="J234" s="9">
        <f>IF(A234="","",IFERROR(VLOOKUP(A234,'بيانات العاملين'!$A$2:$J$501,9,FALSE),0))</f>
        <v>0</v>
      </c>
      <c r="K234" s="9">
        <f>IF(A234="","",J234*'إعدادات'!$B$4)</f>
        <v>0</v>
      </c>
      <c r="L234" s="9">
        <f>IF(A234="","",SUM(MAX(0,MIN(MAX(0,(I234-K234)*'إعدادات'!$B$9-'إعدادات'!$B$8),'إعدادات'!$C$13)-'إعدادات'!$B$13)*'إعدادات'!$D$13,MAX(0,MIN(MAX(0,(I234-K234)*'إعدادات'!$B$9-'إعدادات'!$B$8),'إعدادات'!$C$14)-'إعدادات'!$B$14)*'إعدادات'!$D$14,MAX(0,MIN(MAX(0,(I234-K234)*'إعدادات'!$B$9-'إعدادات'!$B$8),'إعدادات'!$C$15)-'إعدادات'!$B$15)*'إعدادات'!$D$15,MAX(0,MIN(MAX(0,(I234-K234)*'إعدادات'!$B$9-'إعدادات'!$B$8),'إعدادات'!$C$16)-'إعدادات'!$B$16)*'إعدادات'!$D$16,MAX(0,MIN(MAX(0,(I234-K234)*'إعدادات'!$B$9-'إعدادات'!$B$8),'إعدادات'!$C$17)-'إعدادات'!$B$17)*'إعدادات'!$D$17,MAX(0,MIN(MAX(0,(I234-K234)*'إعدادات'!$B$9-'إعدادات'!$B$8),'إعدادات'!$C$18)-'إعدادات'!$B$18)*'إعدادات'!$D$18)/'إعدادات'!$B$9)</f>
        <v>0</v>
      </c>
      <c r="M234" s="9">
        <f>IF(A234="","",IFERROR(VLOOKUP(A234,'مدخلات الشهر'!$A$2:$K$501,8,FALSE),0))</f>
        <v>0</v>
      </c>
      <c r="N234" s="9">
        <f>IF(A234="","",IFERROR(VLOOKUP(A234,'مدخلات الشهر'!$A$2:$K$501,9,FALSE),0))</f>
        <v>0</v>
      </c>
      <c r="O234" s="9">
        <f>IF(A234="","",IFERROR(VLOOKUP(A234,'مدخلات الشهر'!$A$2:$K$501,10,FALSE),0))</f>
        <v>0</v>
      </c>
      <c r="P234" s="9">
        <f>IF(A234="","",SUM(K234:L234,M234:O234))</f>
        <v>0</v>
      </c>
      <c r="Q234" s="9">
        <f>IF(A234="","",E234+F234+G234+H234-P234)</f>
        <v>0</v>
      </c>
      <c r="R234" s="9">
        <f>IF(A234="","",J234*'إعدادات'!$B$5)</f>
        <v>0</v>
      </c>
      <c r="S234" s="9">
        <f>IF(A234="","",Q234+R234)</f>
        <v>0</v>
      </c>
    </row>
    <row r="235" spans="1:19" ht="20" customHeight="1">
      <c r="A235" s="5">
        <f>IF('بيانات العاملين'!A235="","",'بيانات العاملين'!A235)</f>
        <v>0</v>
      </c>
      <c r="B235" s="5">
        <f>IF(A235="","",IFERROR(VLOOKUP(A235,'بيانات العاملين'!$A$2:$J$501,2,FALSE),""))</f>
        <v>0</v>
      </c>
      <c r="C235" s="5">
        <f>IF(A235="","",IFERROR(VLOOKUP(A235,'بيانات العاملين'!$A$2:$J$501,4,FALSE),""))</f>
        <v>0</v>
      </c>
      <c r="D235" s="9">
        <f>IF(A235="","",IFERROR(VLOOKUP(A235,'بيانات العاملين'!$A$2:$J$501,8,FALSE),0))</f>
        <v>0</v>
      </c>
      <c r="E235" s="9">
        <f>IF(A235="","",MAX(0,D235*IFERROR(VLOOKUP(A235,'مدخلات الشهر'!$A$2:$K$501,3,FALSE),0)/(IFERROR(VLOOKUP(A235,'مدخلات الشهر'!$A$2:$K$501,3,FALSE),0)+IFERROR(VLOOKUP(A235,'مدخلات الشهر'!$A$2:$K$501,4,FALSE),0),1)))</f>
        <v>0</v>
      </c>
      <c r="F235" s="9">
        <f>IF(A235="","",IFERROR(VLOOKUP(A235,'مدخلات الشهر'!$A$2:$K$501,5,FALSE),0))</f>
        <v>0</v>
      </c>
      <c r="G235" s="9">
        <f>IF(A235="","",IFERROR(VLOOKUP(A235,'مدخلات الشهر'!$A$2:$K$501,6,FALSE),0))</f>
        <v>0</v>
      </c>
      <c r="H235" s="9">
        <f>IF(A235="","",IFERROR(VLOOKUP(A235,'مدخلات الشهر'!$A$2:$K$501,7,FALSE),0))</f>
        <v>0</v>
      </c>
      <c r="I235" s="9">
        <f>IF(A235="","",E235+F235+G235)</f>
        <v>0</v>
      </c>
      <c r="J235" s="9">
        <f>IF(A235="","",IFERROR(VLOOKUP(A235,'بيانات العاملين'!$A$2:$J$501,9,FALSE),0))</f>
        <v>0</v>
      </c>
      <c r="K235" s="9">
        <f>IF(A235="","",J235*'إعدادات'!$B$4)</f>
        <v>0</v>
      </c>
      <c r="L235" s="9">
        <f>IF(A235="","",SUM(MAX(0,MIN(MAX(0,(I235-K235)*'إعدادات'!$B$9-'إعدادات'!$B$8),'إعدادات'!$C$13)-'إعدادات'!$B$13)*'إعدادات'!$D$13,MAX(0,MIN(MAX(0,(I235-K235)*'إعدادات'!$B$9-'إعدادات'!$B$8),'إعدادات'!$C$14)-'إعدادات'!$B$14)*'إعدادات'!$D$14,MAX(0,MIN(MAX(0,(I235-K235)*'إعدادات'!$B$9-'إعدادات'!$B$8),'إعدادات'!$C$15)-'إعدادات'!$B$15)*'إعدادات'!$D$15,MAX(0,MIN(MAX(0,(I235-K235)*'إعدادات'!$B$9-'إعدادات'!$B$8),'إعدادات'!$C$16)-'إعدادات'!$B$16)*'إعدادات'!$D$16,MAX(0,MIN(MAX(0,(I235-K235)*'إعدادات'!$B$9-'إعدادات'!$B$8),'إعدادات'!$C$17)-'إعدادات'!$B$17)*'إعدادات'!$D$17,MAX(0,MIN(MAX(0,(I235-K235)*'إعدادات'!$B$9-'إعدادات'!$B$8),'إعدادات'!$C$18)-'إعدادات'!$B$18)*'إعدادات'!$D$18)/'إعدادات'!$B$9)</f>
        <v>0</v>
      </c>
      <c r="M235" s="9">
        <f>IF(A235="","",IFERROR(VLOOKUP(A235,'مدخلات الشهر'!$A$2:$K$501,8,FALSE),0))</f>
        <v>0</v>
      </c>
      <c r="N235" s="9">
        <f>IF(A235="","",IFERROR(VLOOKUP(A235,'مدخلات الشهر'!$A$2:$K$501,9,FALSE),0))</f>
        <v>0</v>
      </c>
      <c r="O235" s="9">
        <f>IF(A235="","",IFERROR(VLOOKUP(A235,'مدخلات الشهر'!$A$2:$K$501,10,FALSE),0))</f>
        <v>0</v>
      </c>
      <c r="P235" s="9">
        <f>IF(A235="","",SUM(K235:L235,M235:O235))</f>
        <v>0</v>
      </c>
      <c r="Q235" s="9">
        <f>IF(A235="","",E235+F235+G235+H235-P235)</f>
        <v>0</v>
      </c>
      <c r="R235" s="9">
        <f>IF(A235="","",J235*'إعدادات'!$B$5)</f>
        <v>0</v>
      </c>
      <c r="S235" s="9">
        <f>IF(A235="","",Q235+R235)</f>
        <v>0</v>
      </c>
    </row>
    <row r="236" spans="1:19" ht="20" customHeight="1">
      <c r="A236" s="5">
        <f>IF('بيانات العاملين'!A236="","",'بيانات العاملين'!A236)</f>
        <v>0</v>
      </c>
      <c r="B236" s="5">
        <f>IF(A236="","",IFERROR(VLOOKUP(A236,'بيانات العاملين'!$A$2:$J$501,2,FALSE),""))</f>
        <v>0</v>
      </c>
      <c r="C236" s="5">
        <f>IF(A236="","",IFERROR(VLOOKUP(A236,'بيانات العاملين'!$A$2:$J$501,4,FALSE),""))</f>
        <v>0</v>
      </c>
      <c r="D236" s="9">
        <f>IF(A236="","",IFERROR(VLOOKUP(A236,'بيانات العاملين'!$A$2:$J$501,8,FALSE),0))</f>
        <v>0</v>
      </c>
      <c r="E236" s="9">
        <f>IF(A236="","",MAX(0,D236*IFERROR(VLOOKUP(A236,'مدخلات الشهر'!$A$2:$K$501,3,FALSE),0)/(IFERROR(VLOOKUP(A236,'مدخلات الشهر'!$A$2:$K$501,3,FALSE),0)+IFERROR(VLOOKUP(A236,'مدخلات الشهر'!$A$2:$K$501,4,FALSE),0),1)))</f>
        <v>0</v>
      </c>
      <c r="F236" s="9">
        <f>IF(A236="","",IFERROR(VLOOKUP(A236,'مدخلات الشهر'!$A$2:$K$501,5,FALSE),0))</f>
        <v>0</v>
      </c>
      <c r="G236" s="9">
        <f>IF(A236="","",IFERROR(VLOOKUP(A236,'مدخلات الشهر'!$A$2:$K$501,6,FALSE),0))</f>
        <v>0</v>
      </c>
      <c r="H236" s="9">
        <f>IF(A236="","",IFERROR(VLOOKUP(A236,'مدخلات الشهر'!$A$2:$K$501,7,FALSE),0))</f>
        <v>0</v>
      </c>
      <c r="I236" s="9">
        <f>IF(A236="","",E236+F236+G236)</f>
        <v>0</v>
      </c>
      <c r="J236" s="9">
        <f>IF(A236="","",IFERROR(VLOOKUP(A236,'بيانات العاملين'!$A$2:$J$501,9,FALSE),0))</f>
        <v>0</v>
      </c>
      <c r="K236" s="9">
        <f>IF(A236="","",J236*'إعدادات'!$B$4)</f>
        <v>0</v>
      </c>
      <c r="L236" s="9">
        <f>IF(A236="","",SUM(MAX(0,MIN(MAX(0,(I236-K236)*'إعدادات'!$B$9-'إعدادات'!$B$8),'إعدادات'!$C$13)-'إعدادات'!$B$13)*'إعدادات'!$D$13,MAX(0,MIN(MAX(0,(I236-K236)*'إعدادات'!$B$9-'إعدادات'!$B$8),'إعدادات'!$C$14)-'إعدادات'!$B$14)*'إعدادات'!$D$14,MAX(0,MIN(MAX(0,(I236-K236)*'إعدادات'!$B$9-'إعدادات'!$B$8),'إعدادات'!$C$15)-'إعدادات'!$B$15)*'إعدادات'!$D$15,MAX(0,MIN(MAX(0,(I236-K236)*'إعدادات'!$B$9-'إعدادات'!$B$8),'إعدادات'!$C$16)-'إعدادات'!$B$16)*'إعدادات'!$D$16,MAX(0,MIN(MAX(0,(I236-K236)*'إعدادات'!$B$9-'إعدادات'!$B$8),'إعدادات'!$C$17)-'إعدادات'!$B$17)*'إعدادات'!$D$17,MAX(0,MIN(MAX(0,(I236-K236)*'إعدادات'!$B$9-'إعدادات'!$B$8),'إعدادات'!$C$18)-'إعدادات'!$B$18)*'إعدادات'!$D$18)/'إعدادات'!$B$9)</f>
        <v>0</v>
      </c>
      <c r="M236" s="9">
        <f>IF(A236="","",IFERROR(VLOOKUP(A236,'مدخلات الشهر'!$A$2:$K$501,8,FALSE),0))</f>
        <v>0</v>
      </c>
      <c r="N236" s="9">
        <f>IF(A236="","",IFERROR(VLOOKUP(A236,'مدخلات الشهر'!$A$2:$K$501,9,FALSE),0))</f>
        <v>0</v>
      </c>
      <c r="O236" s="9">
        <f>IF(A236="","",IFERROR(VLOOKUP(A236,'مدخلات الشهر'!$A$2:$K$501,10,FALSE),0))</f>
        <v>0</v>
      </c>
      <c r="P236" s="9">
        <f>IF(A236="","",SUM(K236:L236,M236:O236))</f>
        <v>0</v>
      </c>
      <c r="Q236" s="9">
        <f>IF(A236="","",E236+F236+G236+H236-P236)</f>
        <v>0</v>
      </c>
      <c r="R236" s="9">
        <f>IF(A236="","",J236*'إعدادات'!$B$5)</f>
        <v>0</v>
      </c>
      <c r="S236" s="9">
        <f>IF(A236="","",Q236+R236)</f>
        <v>0</v>
      </c>
    </row>
    <row r="237" spans="1:19" ht="20" customHeight="1">
      <c r="A237" s="5">
        <f>IF('بيانات العاملين'!A237="","",'بيانات العاملين'!A237)</f>
        <v>0</v>
      </c>
      <c r="B237" s="5">
        <f>IF(A237="","",IFERROR(VLOOKUP(A237,'بيانات العاملين'!$A$2:$J$501,2,FALSE),""))</f>
        <v>0</v>
      </c>
      <c r="C237" s="5">
        <f>IF(A237="","",IFERROR(VLOOKUP(A237,'بيانات العاملين'!$A$2:$J$501,4,FALSE),""))</f>
        <v>0</v>
      </c>
      <c r="D237" s="9">
        <f>IF(A237="","",IFERROR(VLOOKUP(A237,'بيانات العاملين'!$A$2:$J$501,8,FALSE),0))</f>
        <v>0</v>
      </c>
      <c r="E237" s="9">
        <f>IF(A237="","",MAX(0,D237*IFERROR(VLOOKUP(A237,'مدخلات الشهر'!$A$2:$K$501,3,FALSE),0)/(IFERROR(VLOOKUP(A237,'مدخلات الشهر'!$A$2:$K$501,3,FALSE),0)+IFERROR(VLOOKUP(A237,'مدخلات الشهر'!$A$2:$K$501,4,FALSE),0),1)))</f>
        <v>0</v>
      </c>
      <c r="F237" s="9">
        <f>IF(A237="","",IFERROR(VLOOKUP(A237,'مدخلات الشهر'!$A$2:$K$501,5,FALSE),0))</f>
        <v>0</v>
      </c>
      <c r="G237" s="9">
        <f>IF(A237="","",IFERROR(VLOOKUP(A237,'مدخلات الشهر'!$A$2:$K$501,6,FALSE),0))</f>
        <v>0</v>
      </c>
      <c r="H237" s="9">
        <f>IF(A237="","",IFERROR(VLOOKUP(A237,'مدخلات الشهر'!$A$2:$K$501,7,FALSE),0))</f>
        <v>0</v>
      </c>
      <c r="I237" s="9">
        <f>IF(A237="","",E237+F237+G237)</f>
        <v>0</v>
      </c>
      <c r="J237" s="9">
        <f>IF(A237="","",IFERROR(VLOOKUP(A237,'بيانات العاملين'!$A$2:$J$501,9,FALSE),0))</f>
        <v>0</v>
      </c>
      <c r="K237" s="9">
        <f>IF(A237="","",J237*'إعدادات'!$B$4)</f>
        <v>0</v>
      </c>
      <c r="L237" s="9">
        <f>IF(A237="","",SUM(MAX(0,MIN(MAX(0,(I237-K237)*'إعدادات'!$B$9-'إعدادات'!$B$8),'إعدادات'!$C$13)-'إعدادات'!$B$13)*'إعدادات'!$D$13,MAX(0,MIN(MAX(0,(I237-K237)*'إعدادات'!$B$9-'إعدادات'!$B$8),'إعدادات'!$C$14)-'إعدادات'!$B$14)*'إعدادات'!$D$14,MAX(0,MIN(MAX(0,(I237-K237)*'إعدادات'!$B$9-'إعدادات'!$B$8),'إعدادات'!$C$15)-'إعدادات'!$B$15)*'إعدادات'!$D$15,MAX(0,MIN(MAX(0,(I237-K237)*'إعدادات'!$B$9-'إعدادات'!$B$8),'إعدادات'!$C$16)-'إعدادات'!$B$16)*'إعدادات'!$D$16,MAX(0,MIN(MAX(0,(I237-K237)*'إعدادات'!$B$9-'إعدادات'!$B$8),'إعدادات'!$C$17)-'إعدادات'!$B$17)*'إعدادات'!$D$17,MAX(0,MIN(MAX(0,(I237-K237)*'إعدادات'!$B$9-'إعدادات'!$B$8),'إعدادات'!$C$18)-'إعدادات'!$B$18)*'إعدادات'!$D$18)/'إعدادات'!$B$9)</f>
        <v>0</v>
      </c>
      <c r="M237" s="9">
        <f>IF(A237="","",IFERROR(VLOOKUP(A237,'مدخلات الشهر'!$A$2:$K$501,8,FALSE),0))</f>
        <v>0</v>
      </c>
      <c r="N237" s="9">
        <f>IF(A237="","",IFERROR(VLOOKUP(A237,'مدخلات الشهر'!$A$2:$K$501,9,FALSE),0))</f>
        <v>0</v>
      </c>
      <c r="O237" s="9">
        <f>IF(A237="","",IFERROR(VLOOKUP(A237,'مدخلات الشهر'!$A$2:$K$501,10,FALSE),0))</f>
        <v>0</v>
      </c>
      <c r="P237" s="9">
        <f>IF(A237="","",SUM(K237:L237,M237:O237))</f>
        <v>0</v>
      </c>
      <c r="Q237" s="9">
        <f>IF(A237="","",E237+F237+G237+H237-P237)</f>
        <v>0</v>
      </c>
      <c r="R237" s="9">
        <f>IF(A237="","",J237*'إعدادات'!$B$5)</f>
        <v>0</v>
      </c>
      <c r="S237" s="9">
        <f>IF(A237="","",Q237+R237)</f>
        <v>0</v>
      </c>
    </row>
    <row r="238" spans="1:19" ht="20" customHeight="1">
      <c r="A238" s="5">
        <f>IF('بيانات العاملين'!A238="","",'بيانات العاملين'!A238)</f>
        <v>0</v>
      </c>
      <c r="B238" s="5">
        <f>IF(A238="","",IFERROR(VLOOKUP(A238,'بيانات العاملين'!$A$2:$J$501,2,FALSE),""))</f>
        <v>0</v>
      </c>
      <c r="C238" s="5">
        <f>IF(A238="","",IFERROR(VLOOKUP(A238,'بيانات العاملين'!$A$2:$J$501,4,FALSE),""))</f>
        <v>0</v>
      </c>
      <c r="D238" s="9">
        <f>IF(A238="","",IFERROR(VLOOKUP(A238,'بيانات العاملين'!$A$2:$J$501,8,FALSE),0))</f>
        <v>0</v>
      </c>
      <c r="E238" s="9">
        <f>IF(A238="","",MAX(0,D238*IFERROR(VLOOKUP(A238,'مدخلات الشهر'!$A$2:$K$501,3,FALSE),0)/(IFERROR(VLOOKUP(A238,'مدخلات الشهر'!$A$2:$K$501,3,FALSE),0)+IFERROR(VLOOKUP(A238,'مدخلات الشهر'!$A$2:$K$501,4,FALSE),0),1)))</f>
        <v>0</v>
      </c>
      <c r="F238" s="9">
        <f>IF(A238="","",IFERROR(VLOOKUP(A238,'مدخلات الشهر'!$A$2:$K$501,5,FALSE),0))</f>
        <v>0</v>
      </c>
      <c r="G238" s="9">
        <f>IF(A238="","",IFERROR(VLOOKUP(A238,'مدخلات الشهر'!$A$2:$K$501,6,FALSE),0))</f>
        <v>0</v>
      </c>
      <c r="H238" s="9">
        <f>IF(A238="","",IFERROR(VLOOKUP(A238,'مدخلات الشهر'!$A$2:$K$501,7,FALSE),0))</f>
        <v>0</v>
      </c>
      <c r="I238" s="9">
        <f>IF(A238="","",E238+F238+G238)</f>
        <v>0</v>
      </c>
      <c r="J238" s="9">
        <f>IF(A238="","",IFERROR(VLOOKUP(A238,'بيانات العاملين'!$A$2:$J$501,9,FALSE),0))</f>
        <v>0</v>
      </c>
      <c r="K238" s="9">
        <f>IF(A238="","",J238*'إعدادات'!$B$4)</f>
        <v>0</v>
      </c>
      <c r="L238" s="9">
        <f>IF(A238="","",SUM(MAX(0,MIN(MAX(0,(I238-K238)*'إعدادات'!$B$9-'إعدادات'!$B$8),'إعدادات'!$C$13)-'إعدادات'!$B$13)*'إعدادات'!$D$13,MAX(0,MIN(MAX(0,(I238-K238)*'إعدادات'!$B$9-'إعدادات'!$B$8),'إعدادات'!$C$14)-'إعدادات'!$B$14)*'إعدادات'!$D$14,MAX(0,MIN(MAX(0,(I238-K238)*'إعدادات'!$B$9-'إعدادات'!$B$8),'إعدادات'!$C$15)-'إعدادات'!$B$15)*'إعدادات'!$D$15,MAX(0,MIN(MAX(0,(I238-K238)*'إعدادات'!$B$9-'إعدادات'!$B$8),'إعدادات'!$C$16)-'إعدادات'!$B$16)*'إعدادات'!$D$16,MAX(0,MIN(MAX(0,(I238-K238)*'إعدادات'!$B$9-'إعدادات'!$B$8),'إعدادات'!$C$17)-'إعدادات'!$B$17)*'إعدادات'!$D$17,MAX(0,MIN(MAX(0,(I238-K238)*'إعدادات'!$B$9-'إعدادات'!$B$8),'إعدادات'!$C$18)-'إعدادات'!$B$18)*'إعدادات'!$D$18)/'إعدادات'!$B$9)</f>
        <v>0</v>
      </c>
      <c r="M238" s="9">
        <f>IF(A238="","",IFERROR(VLOOKUP(A238,'مدخلات الشهر'!$A$2:$K$501,8,FALSE),0))</f>
        <v>0</v>
      </c>
      <c r="N238" s="9">
        <f>IF(A238="","",IFERROR(VLOOKUP(A238,'مدخلات الشهر'!$A$2:$K$501,9,FALSE),0))</f>
        <v>0</v>
      </c>
      <c r="O238" s="9">
        <f>IF(A238="","",IFERROR(VLOOKUP(A238,'مدخلات الشهر'!$A$2:$K$501,10,FALSE),0))</f>
        <v>0</v>
      </c>
      <c r="P238" s="9">
        <f>IF(A238="","",SUM(K238:L238,M238:O238))</f>
        <v>0</v>
      </c>
      <c r="Q238" s="9">
        <f>IF(A238="","",E238+F238+G238+H238-P238)</f>
        <v>0</v>
      </c>
      <c r="R238" s="9">
        <f>IF(A238="","",J238*'إعدادات'!$B$5)</f>
        <v>0</v>
      </c>
      <c r="S238" s="9">
        <f>IF(A238="","",Q238+R238)</f>
        <v>0</v>
      </c>
    </row>
    <row r="239" spans="1:19" ht="20" customHeight="1">
      <c r="A239" s="5">
        <f>IF('بيانات العاملين'!A239="","",'بيانات العاملين'!A239)</f>
        <v>0</v>
      </c>
      <c r="B239" s="5">
        <f>IF(A239="","",IFERROR(VLOOKUP(A239,'بيانات العاملين'!$A$2:$J$501,2,FALSE),""))</f>
        <v>0</v>
      </c>
      <c r="C239" s="5">
        <f>IF(A239="","",IFERROR(VLOOKUP(A239,'بيانات العاملين'!$A$2:$J$501,4,FALSE),""))</f>
        <v>0</v>
      </c>
      <c r="D239" s="9">
        <f>IF(A239="","",IFERROR(VLOOKUP(A239,'بيانات العاملين'!$A$2:$J$501,8,FALSE),0))</f>
        <v>0</v>
      </c>
      <c r="E239" s="9">
        <f>IF(A239="","",MAX(0,D239*IFERROR(VLOOKUP(A239,'مدخلات الشهر'!$A$2:$K$501,3,FALSE),0)/(IFERROR(VLOOKUP(A239,'مدخلات الشهر'!$A$2:$K$501,3,FALSE),0)+IFERROR(VLOOKUP(A239,'مدخلات الشهر'!$A$2:$K$501,4,FALSE),0),1)))</f>
        <v>0</v>
      </c>
      <c r="F239" s="9">
        <f>IF(A239="","",IFERROR(VLOOKUP(A239,'مدخلات الشهر'!$A$2:$K$501,5,FALSE),0))</f>
        <v>0</v>
      </c>
      <c r="G239" s="9">
        <f>IF(A239="","",IFERROR(VLOOKUP(A239,'مدخلات الشهر'!$A$2:$K$501,6,FALSE),0))</f>
        <v>0</v>
      </c>
      <c r="H239" s="9">
        <f>IF(A239="","",IFERROR(VLOOKUP(A239,'مدخلات الشهر'!$A$2:$K$501,7,FALSE),0))</f>
        <v>0</v>
      </c>
      <c r="I239" s="9">
        <f>IF(A239="","",E239+F239+G239)</f>
        <v>0</v>
      </c>
      <c r="J239" s="9">
        <f>IF(A239="","",IFERROR(VLOOKUP(A239,'بيانات العاملين'!$A$2:$J$501,9,FALSE),0))</f>
        <v>0</v>
      </c>
      <c r="K239" s="9">
        <f>IF(A239="","",J239*'إعدادات'!$B$4)</f>
        <v>0</v>
      </c>
      <c r="L239" s="9">
        <f>IF(A239="","",SUM(MAX(0,MIN(MAX(0,(I239-K239)*'إعدادات'!$B$9-'إعدادات'!$B$8),'إعدادات'!$C$13)-'إعدادات'!$B$13)*'إعدادات'!$D$13,MAX(0,MIN(MAX(0,(I239-K239)*'إعدادات'!$B$9-'إعدادات'!$B$8),'إعدادات'!$C$14)-'إعدادات'!$B$14)*'إعدادات'!$D$14,MAX(0,MIN(MAX(0,(I239-K239)*'إعدادات'!$B$9-'إعدادات'!$B$8),'إعدادات'!$C$15)-'إعدادات'!$B$15)*'إعدادات'!$D$15,MAX(0,MIN(MAX(0,(I239-K239)*'إعدادات'!$B$9-'إعدادات'!$B$8),'إعدادات'!$C$16)-'إعدادات'!$B$16)*'إعدادات'!$D$16,MAX(0,MIN(MAX(0,(I239-K239)*'إعدادات'!$B$9-'إعدادات'!$B$8),'إعدادات'!$C$17)-'إعدادات'!$B$17)*'إعدادات'!$D$17,MAX(0,MIN(MAX(0,(I239-K239)*'إعدادات'!$B$9-'إعدادات'!$B$8),'إعدادات'!$C$18)-'إعدادات'!$B$18)*'إعدادات'!$D$18)/'إعدادات'!$B$9)</f>
        <v>0</v>
      </c>
      <c r="M239" s="9">
        <f>IF(A239="","",IFERROR(VLOOKUP(A239,'مدخلات الشهر'!$A$2:$K$501,8,FALSE),0))</f>
        <v>0</v>
      </c>
      <c r="N239" s="9">
        <f>IF(A239="","",IFERROR(VLOOKUP(A239,'مدخلات الشهر'!$A$2:$K$501,9,FALSE),0))</f>
        <v>0</v>
      </c>
      <c r="O239" s="9">
        <f>IF(A239="","",IFERROR(VLOOKUP(A239,'مدخلات الشهر'!$A$2:$K$501,10,FALSE),0))</f>
        <v>0</v>
      </c>
      <c r="P239" s="9">
        <f>IF(A239="","",SUM(K239:L239,M239:O239))</f>
        <v>0</v>
      </c>
      <c r="Q239" s="9">
        <f>IF(A239="","",E239+F239+G239+H239-P239)</f>
        <v>0</v>
      </c>
      <c r="R239" s="9">
        <f>IF(A239="","",J239*'إعدادات'!$B$5)</f>
        <v>0</v>
      </c>
      <c r="S239" s="9">
        <f>IF(A239="","",Q239+R239)</f>
        <v>0</v>
      </c>
    </row>
    <row r="240" spans="1:19" ht="20" customHeight="1">
      <c r="A240" s="5">
        <f>IF('بيانات العاملين'!A240="","",'بيانات العاملين'!A240)</f>
        <v>0</v>
      </c>
      <c r="B240" s="5">
        <f>IF(A240="","",IFERROR(VLOOKUP(A240,'بيانات العاملين'!$A$2:$J$501,2,FALSE),""))</f>
        <v>0</v>
      </c>
      <c r="C240" s="5">
        <f>IF(A240="","",IFERROR(VLOOKUP(A240,'بيانات العاملين'!$A$2:$J$501,4,FALSE),""))</f>
        <v>0</v>
      </c>
      <c r="D240" s="9">
        <f>IF(A240="","",IFERROR(VLOOKUP(A240,'بيانات العاملين'!$A$2:$J$501,8,FALSE),0))</f>
        <v>0</v>
      </c>
      <c r="E240" s="9">
        <f>IF(A240="","",MAX(0,D240*IFERROR(VLOOKUP(A240,'مدخلات الشهر'!$A$2:$K$501,3,FALSE),0)/(IFERROR(VLOOKUP(A240,'مدخلات الشهر'!$A$2:$K$501,3,FALSE),0)+IFERROR(VLOOKUP(A240,'مدخلات الشهر'!$A$2:$K$501,4,FALSE),0),1)))</f>
        <v>0</v>
      </c>
      <c r="F240" s="9">
        <f>IF(A240="","",IFERROR(VLOOKUP(A240,'مدخلات الشهر'!$A$2:$K$501,5,FALSE),0))</f>
        <v>0</v>
      </c>
      <c r="G240" s="9">
        <f>IF(A240="","",IFERROR(VLOOKUP(A240,'مدخلات الشهر'!$A$2:$K$501,6,FALSE),0))</f>
        <v>0</v>
      </c>
      <c r="H240" s="9">
        <f>IF(A240="","",IFERROR(VLOOKUP(A240,'مدخلات الشهر'!$A$2:$K$501,7,FALSE),0))</f>
        <v>0</v>
      </c>
      <c r="I240" s="9">
        <f>IF(A240="","",E240+F240+G240)</f>
        <v>0</v>
      </c>
      <c r="J240" s="9">
        <f>IF(A240="","",IFERROR(VLOOKUP(A240,'بيانات العاملين'!$A$2:$J$501,9,FALSE),0))</f>
        <v>0</v>
      </c>
      <c r="K240" s="9">
        <f>IF(A240="","",J240*'إعدادات'!$B$4)</f>
        <v>0</v>
      </c>
      <c r="L240" s="9">
        <f>IF(A240="","",SUM(MAX(0,MIN(MAX(0,(I240-K240)*'إعدادات'!$B$9-'إعدادات'!$B$8),'إعدادات'!$C$13)-'إعدادات'!$B$13)*'إعدادات'!$D$13,MAX(0,MIN(MAX(0,(I240-K240)*'إعدادات'!$B$9-'إعدادات'!$B$8),'إعدادات'!$C$14)-'إعدادات'!$B$14)*'إعدادات'!$D$14,MAX(0,MIN(MAX(0,(I240-K240)*'إعدادات'!$B$9-'إعدادات'!$B$8),'إعدادات'!$C$15)-'إعدادات'!$B$15)*'إعدادات'!$D$15,MAX(0,MIN(MAX(0,(I240-K240)*'إعدادات'!$B$9-'إعدادات'!$B$8),'إعدادات'!$C$16)-'إعدادات'!$B$16)*'إعدادات'!$D$16,MAX(0,MIN(MAX(0,(I240-K240)*'إعدادات'!$B$9-'إعدادات'!$B$8),'إعدادات'!$C$17)-'إعدادات'!$B$17)*'إعدادات'!$D$17,MAX(0,MIN(MAX(0,(I240-K240)*'إعدادات'!$B$9-'إعدادات'!$B$8),'إعدادات'!$C$18)-'إعدادات'!$B$18)*'إعدادات'!$D$18)/'إعدادات'!$B$9)</f>
        <v>0</v>
      </c>
      <c r="M240" s="9">
        <f>IF(A240="","",IFERROR(VLOOKUP(A240,'مدخلات الشهر'!$A$2:$K$501,8,FALSE),0))</f>
        <v>0</v>
      </c>
      <c r="N240" s="9">
        <f>IF(A240="","",IFERROR(VLOOKUP(A240,'مدخلات الشهر'!$A$2:$K$501,9,FALSE),0))</f>
        <v>0</v>
      </c>
      <c r="O240" s="9">
        <f>IF(A240="","",IFERROR(VLOOKUP(A240,'مدخلات الشهر'!$A$2:$K$501,10,FALSE),0))</f>
        <v>0</v>
      </c>
      <c r="P240" s="9">
        <f>IF(A240="","",SUM(K240:L240,M240:O240))</f>
        <v>0</v>
      </c>
      <c r="Q240" s="9">
        <f>IF(A240="","",E240+F240+G240+H240-P240)</f>
        <v>0</v>
      </c>
      <c r="R240" s="9">
        <f>IF(A240="","",J240*'إعدادات'!$B$5)</f>
        <v>0</v>
      </c>
      <c r="S240" s="9">
        <f>IF(A240="","",Q240+R240)</f>
        <v>0</v>
      </c>
    </row>
    <row r="241" spans="1:19" ht="20" customHeight="1">
      <c r="A241" s="5">
        <f>IF('بيانات العاملين'!A241="","",'بيانات العاملين'!A241)</f>
        <v>0</v>
      </c>
      <c r="B241" s="5">
        <f>IF(A241="","",IFERROR(VLOOKUP(A241,'بيانات العاملين'!$A$2:$J$501,2,FALSE),""))</f>
        <v>0</v>
      </c>
      <c r="C241" s="5">
        <f>IF(A241="","",IFERROR(VLOOKUP(A241,'بيانات العاملين'!$A$2:$J$501,4,FALSE),""))</f>
        <v>0</v>
      </c>
      <c r="D241" s="9">
        <f>IF(A241="","",IFERROR(VLOOKUP(A241,'بيانات العاملين'!$A$2:$J$501,8,FALSE),0))</f>
        <v>0</v>
      </c>
      <c r="E241" s="9">
        <f>IF(A241="","",MAX(0,D241*IFERROR(VLOOKUP(A241,'مدخلات الشهر'!$A$2:$K$501,3,FALSE),0)/(IFERROR(VLOOKUP(A241,'مدخلات الشهر'!$A$2:$K$501,3,FALSE),0)+IFERROR(VLOOKUP(A241,'مدخلات الشهر'!$A$2:$K$501,4,FALSE),0),1)))</f>
        <v>0</v>
      </c>
      <c r="F241" s="9">
        <f>IF(A241="","",IFERROR(VLOOKUP(A241,'مدخلات الشهر'!$A$2:$K$501,5,FALSE),0))</f>
        <v>0</v>
      </c>
      <c r="G241" s="9">
        <f>IF(A241="","",IFERROR(VLOOKUP(A241,'مدخلات الشهر'!$A$2:$K$501,6,FALSE),0))</f>
        <v>0</v>
      </c>
      <c r="H241" s="9">
        <f>IF(A241="","",IFERROR(VLOOKUP(A241,'مدخلات الشهر'!$A$2:$K$501,7,FALSE),0))</f>
        <v>0</v>
      </c>
      <c r="I241" s="9">
        <f>IF(A241="","",E241+F241+G241)</f>
        <v>0</v>
      </c>
      <c r="J241" s="9">
        <f>IF(A241="","",IFERROR(VLOOKUP(A241,'بيانات العاملين'!$A$2:$J$501,9,FALSE),0))</f>
        <v>0</v>
      </c>
      <c r="K241" s="9">
        <f>IF(A241="","",J241*'إعدادات'!$B$4)</f>
        <v>0</v>
      </c>
      <c r="L241" s="9">
        <f>IF(A241="","",SUM(MAX(0,MIN(MAX(0,(I241-K241)*'إعدادات'!$B$9-'إعدادات'!$B$8),'إعدادات'!$C$13)-'إعدادات'!$B$13)*'إعدادات'!$D$13,MAX(0,MIN(MAX(0,(I241-K241)*'إعدادات'!$B$9-'إعدادات'!$B$8),'إعدادات'!$C$14)-'إعدادات'!$B$14)*'إعدادات'!$D$14,MAX(0,MIN(MAX(0,(I241-K241)*'إعدادات'!$B$9-'إعدادات'!$B$8),'إعدادات'!$C$15)-'إعدادات'!$B$15)*'إعدادات'!$D$15,MAX(0,MIN(MAX(0,(I241-K241)*'إعدادات'!$B$9-'إعدادات'!$B$8),'إعدادات'!$C$16)-'إعدادات'!$B$16)*'إعدادات'!$D$16,MAX(0,MIN(MAX(0,(I241-K241)*'إعدادات'!$B$9-'إعدادات'!$B$8),'إعدادات'!$C$17)-'إعدادات'!$B$17)*'إعدادات'!$D$17,MAX(0,MIN(MAX(0,(I241-K241)*'إعدادات'!$B$9-'إعدادات'!$B$8),'إعدادات'!$C$18)-'إعدادات'!$B$18)*'إعدادات'!$D$18)/'إعدادات'!$B$9)</f>
        <v>0</v>
      </c>
      <c r="M241" s="9">
        <f>IF(A241="","",IFERROR(VLOOKUP(A241,'مدخلات الشهر'!$A$2:$K$501,8,FALSE),0))</f>
        <v>0</v>
      </c>
      <c r="N241" s="9">
        <f>IF(A241="","",IFERROR(VLOOKUP(A241,'مدخلات الشهر'!$A$2:$K$501,9,FALSE),0))</f>
        <v>0</v>
      </c>
      <c r="O241" s="9">
        <f>IF(A241="","",IFERROR(VLOOKUP(A241,'مدخلات الشهر'!$A$2:$K$501,10,FALSE),0))</f>
        <v>0</v>
      </c>
      <c r="P241" s="9">
        <f>IF(A241="","",SUM(K241:L241,M241:O241))</f>
        <v>0</v>
      </c>
      <c r="Q241" s="9">
        <f>IF(A241="","",E241+F241+G241+H241-P241)</f>
        <v>0</v>
      </c>
      <c r="R241" s="9">
        <f>IF(A241="","",J241*'إعدادات'!$B$5)</f>
        <v>0</v>
      </c>
      <c r="S241" s="9">
        <f>IF(A241="","",Q241+R241)</f>
        <v>0</v>
      </c>
    </row>
    <row r="242" spans="1:19" ht="20" customHeight="1">
      <c r="A242" s="5">
        <f>IF('بيانات العاملين'!A242="","",'بيانات العاملين'!A242)</f>
        <v>0</v>
      </c>
      <c r="B242" s="5">
        <f>IF(A242="","",IFERROR(VLOOKUP(A242,'بيانات العاملين'!$A$2:$J$501,2,FALSE),""))</f>
        <v>0</v>
      </c>
      <c r="C242" s="5">
        <f>IF(A242="","",IFERROR(VLOOKUP(A242,'بيانات العاملين'!$A$2:$J$501,4,FALSE),""))</f>
        <v>0</v>
      </c>
      <c r="D242" s="9">
        <f>IF(A242="","",IFERROR(VLOOKUP(A242,'بيانات العاملين'!$A$2:$J$501,8,FALSE),0))</f>
        <v>0</v>
      </c>
      <c r="E242" s="9">
        <f>IF(A242="","",MAX(0,D242*IFERROR(VLOOKUP(A242,'مدخلات الشهر'!$A$2:$K$501,3,FALSE),0)/(IFERROR(VLOOKUP(A242,'مدخلات الشهر'!$A$2:$K$501,3,FALSE),0)+IFERROR(VLOOKUP(A242,'مدخلات الشهر'!$A$2:$K$501,4,FALSE),0),1)))</f>
        <v>0</v>
      </c>
      <c r="F242" s="9">
        <f>IF(A242="","",IFERROR(VLOOKUP(A242,'مدخلات الشهر'!$A$2:$K$501,5,FALSE),0))</f>
        <v>0</v>
      </c>
      <c r="G242" s="9">
        <f>IF(A242="","",IFERROR(VLOOKUP(A242,'مدخلات الشهر'!$A$2:$K$501,6,FALSE),0))</f>
        <v>0</v>
      </c>
      <c r="H242" s="9">
        <f>IF(A242="","",IFERROR(VLOOKUP(A242,'مدخلات الشهر'!$A$2:$K$501,7,FALSE),0))</f>
        <v>0</v>
      </c>
      <c r="I242" s="9">
        <f>IF(A242="","",E242+F242+G242)</f>
        <v>0</v>
      </c>
      <c r="J242" s="9">
        <f>IF(A242="","",IFERROR(VLOOKUP(A242,'بيانات العاملين'!$A$2:$J$501,9,FALSE),0))</f>
        <v>0</v>
      </c>
      <c r="K242" s="9">
        <f>IF(A242="","",J242*'إعدادات'!$B$4)</f>
        <v>0</v>
      </c>
      <c r="L242" s="9">
        <f>IF(A242="","",SUM(MAX(0,MIN(MAX(0,(I242-K242)*'إعدادات'!$B$9-'إعدادات'!$B$8),'إعدادات'!$C$13)-'إعدادات'!$B$13)*'إعدادات'!$D$13,MAX(0,MIN(MAX(0,(I242-K242)*'إعدادات'!$B$9-'إعدادات'!$B$8),'إعدادات'!$C$14)-'إعدادات'!$B$14)*'إعدادات'!$D$14,MAX(0,MIN(MAX(0,(I242-K242)*'إعدادات'!$B$9-'إعدادات'!$B$8),'إعدادات'!$C$15)-'إعدادات'!$B$15)*'إعدادات'!$D$15,MAX(0,MIN(MAX(0,(I242-K242)*'إعدادات'!$B$9-'إعدادات'!$B$8),'إعدادات'!$C$16)-'إعدادات'!$B$16)*'إعدادات'!$D$16,MAX(0,MIN(MAX(0,(I242-K242)*'إعدادات'!$B$9-'إعدادات'!$B$8),'إعدادات'!$C$17)-'إعدادات'!$B$17)*'إعدادات'!$D$17,MAX(0,MIN(MAX(0,(I242-K242)*'إعدادات'!$B$9-'إعدادات'!$B$8),'إعدادات'!$C$18)-'إعدادات'!$B$18)*'إعدادات'!$D$18)/'إعدادات'!$B$9)</f>
        <v>0</v>
      </c>
      <c r="M242" s="9">
        <f>IF(A242="","",IFERROR(VLOOKUP(A242,'مدخلات الشهر'!$A$2:$K$501,8,FALSE),0))</f>
        <v>0</v>
      </c>
      <c r="N242" s="9">
        <f>IF(A242="","",IFERROR(VLOOKUP(A242,'مدخلات الشهر'!$A$2:$K$501,9,FALSE),0))</f>
        <v>0</v>
      </c>
      <c r="O242" s="9">
        <f>IF(A242="","",IFERROR(VLOOKUP(A242,'مدخلات الشهر'!$A$2:$K$501,10,FALSE),0))</f>
        <v>0</v>
      </c>
      <c r="P242" s="9">
        <f>IF(A242="","",SUM(K242:L242,M242:O242))</f>
        <v>0</v>
      </c>
      <c r="Q242" s="9">
        <f>IF(A242="","",E242+F242+G242+H242-P242)</f>
        <v>0</v>
      </c>
      <c r="R242" s="9">
        <f>IF(A242="","",J242*'إعدادات'!$B$5)</f>
        <v>0</v>
      </c>
      <c r="S242" s="9">
        <f>IF(A242="","",Q242+R242)</f>
        <v>0</v>
      </c>
    </row>
    <row r="243" spans="1:19" ht="20" customHeight="1">
      <c r="A243" s="5">
        <f>IF('بيانات العاملين'!A243="","",'بيانات العاملين'!A243)</f>
        <v>0</v>
      </c>
      <c r="B243" s="5">
        <f>IF(A243="","",IFERROR(VLOOKUP(A243,'بيانات العاملين'!$A$2:$J$501,2,FALSE),""))</f>
        <v>0</v>
      </c>
      <c r="C243" s="5">
        <f>IF(A243="","",IFERROR(VLOOKUP(A243,'بيانات العاملين'!$A$2:$J$501,4,FALSE),""))</f>
        <v>0</v>
      </c>
      <c r="D243" s="9">
        <f>IF(A243="","",IFERROR(VLOOKUP(A243,'بيانات العاملين'!$A$2:$J$501,8,FALSE),0))</f>
        <v>0</v>
      </c>
      <c r="E243" s="9">
        <f>IF(A243="","",MAX(0,D243*IFERROR(VLOOKUP(A243,'مدخلات الشهر'!$A$2:$K$501,3,FALSE),0)/(IFERROR(VLOOKUP(A243,'مدخلات الشهر'!$A$2:$K$501,3,FALSE),0)+IFERROR(VLOOKUP(A243,'مدخلات الشهر'!$A$2:$K$501,4,FALSE),0),1)))</f>
        <v>0</v>
      </c>
      <c r="F243" s="9">
        <f>IF(A243="","",IFERROR(VLOOKUP(A243,'مدخلات الشهر'!$A$2:$K$501,5,FALSE),0))</f>
        <v>0</v>
      </c>
      <c r="G243" s="9">
        <f>IF(A243="","",IFERROR(VLOOKUP(A243,'مدخلات الشهر'!$A$2:$K$501,6,FALSE),0))</f>
        <v>0</v>
      </c>
      <c r="H243" s="9">
        <f>IF(A243="","",IFERROR(VLOOKUP(A243,'مدخلات الشهر'!$A$2:$K$501,7,FALSE),0))</f>
        <v>0</v>
      </c>
      <c r="I243" s="9">
        <f>IF(A243="","",E243+F243+G243)</f>
        <v>0</v>
      </c>
      <c r="J243" s="9">
        <f>IF(A243="","",IFERROR(VLOOKUP(A243,'بيانات العاملين'!$A$2:$J$501,9,FALSE),0))</f>
        <v>0</v>
      </c>
      <c r="K243" s="9">
        <f>IF(A243="","",J243*'إعدادات'!$B$4)</f>
        <v>0</v>
      </c>
      <c r="L243" s="9">
        <f>IF(A243="","",SUM(MAX(0,MIN(MAX(0,(I243-K243)*'إعدادات'!$B$9-'إعدادات'!$B$8),'إعدادات'!$C$13)-'إعدادات'!$B$13)*'إعدادات'!$D$13,MAX(0,MIN(MAX(0,(I243-K243)*'إعدادات'!$B$9-'إعدادات'!$B$8),'إعدادات'!$C$14)-'إعدادات'!$B$14)*'إعدادات'!$D$14,MAX(0,MIN(MAX(0,(I243-K243)*'إعدادات'!$B$9-'إعدادات'!$B$8),'إعدادات'!$C$15)-'إعدادات'!$B$15)*'إعدادات'!$D$15,MAX(0,MIN(MAX(0,(I243-K243)*'إعدادات'!$B$9-'إعدادات'!$B$8),'إعدادات'!$C$16)-'إعدادات'!$B$16)*'إعدادات'!$D$16,MAX(0,MIN(MAX(0,(I243-K243)*'إعدادات'!$B$9-'إعدادات'!$B$8),'إعدادات'!$C$17)-'إعدادات'!$B$17)*'إعدادات'!$D$17,MAX(0,MIN(MAX(0,(I243-K243)*'إعدادات'!$B$9-'إعدادات'!$B$8),'إعدادات'!$C$18)-'إعدادات'!$B$18)*'إعدادات'!$D$18)/'إعدادات'!$B$9)</f>
        <v>0</v>
      </c>
      <c r="M243" s="9">
        <f>IF(A243="","",IFERROR(VLOOKUP(A243,'مدخلات الشهر'!$A$2:$K$501,8,FALSE),0))</f>
        <v>0</v>
      </c>
      <c r="N243" s="9">
        <f>IF(A243="","",IFERROR(VLOOKUP(A243,'مدخلات الشهر'!$A$2:$K$501,9,FALSE),0))</f>
        <v>0</v>
      </c>
      <c r="O243" s="9">
        <f>IF(A243="","",IFERROR(VLOOKUP(A243,'مدخلات الشهر'!$A$2:$K$501,10,FALSE),0))</f>
        <v>0</v>
      </c>
      <c r="P243" s="9">
        <f>IF(A243="","",SUM(K243:L243,M243:O243))</f>
        <v>0</v>
      </c>
      <c r="Q243" s="9">
        <f>IF(A243="","",E243+F243+G243+H243-P243)</f>
        <v>0</v>
      </c>
      <c r="R243" s="9">
        <f>IF(A243="","",J243*'إعدادات'!$B$5)</f>
        <v>0</v>
      </c>
      <c r="S243" s="9">
        <f>IF(A243="","",Q243+R243)</f>
        <v>0</v>
      </c>
    </row>
    <row r="244" spans="1:19" ht="20" customHeight="1">
      <c r="A244" s="5">
        <f>IF('بيانات العاملين'!A244="","",'بيانات العاملين'!A244)</f>
        <v>0</v>
      </c>
      <c r="B244" s="5">
        <f>IF(A244="","",IFERROR(VLOOKUP(A244,'بيانات العاملين'!$A$2:$J$501,2,FALSE),""))</f>
        <v>0</v>
      </c>
      <c r="C244" s="5">
        <f>IF(A244="","",IFERROR(VLOOKUP(A244,'بيانات العاملين'!$A$2:$J$501,4,FALSE),""))</f>
        <v>0</v>
      </c>
      <c r="D244" s="9">
        <f>IF(A244="","",IFERROR(VLOOKUP(A244,'بيانات العاملين'!$A$2:$J$501,8,FALSE),0))</f>
        <v>0</v>
      </c>
      <c r="E244" s="9">
        <f>IF(A244="","",MAX(0,D244*IFERROR(VLOOKUP(A244,'مدخلات الشهر'!$A$2:$K$501,3,FALSE),0)/(IFERROR(VLOOKUP(A244,'مدخلات الشهر'!$A$2:$K$501,3,FALSE),0)+IFERROR(VLOOKUP(A244,'مدخلات الشهر'!$A$2:$K$501,4,FALSE),0),1)))</f>
        <v>0</v>
      </c>
      <c r="F244" s="9">
        <f>IF(A244="","",IFERROR(VLOOKUP(A244,'مدخلات الشهر'!$A$2:$K$501,5,FALSE),0))</f>
        <v>0</v>
      </c>
      <c r="G244" s="9">
        <f>IF(A244="","",IFERROR(VLOOKUP(A244,'مدخلات الشهر'!$A$2:$K$501,6,FALSE),0))</f>
        <v>0</v>
      </c>
      <c r="H244" s="9">
        <f>IF(A244="","",IFERROR(VLOOKUP(A244,'مدخلات الشهر'!$A$2:$K$501,7,FALSE),0))</f>
        <v>0</v>
      </c>
      <c r="I244" s="9">
        <f>IF(A244="","",E244+F244+G244)</f>
        <v>0</v>
      </c>
      <c r="J244" s="9">
        <f>IF(A244="","",IFERROR(VLOOKUP(A244,'بيانات العاملين'!$A$2:$J$501,9,FALSE),0))</f>
        <v>0</v>
      </c>
      <c r="K244" s="9">
        <f>IF(A244="","",J244*'إعدادات'!$B$4)</f>
        <v>0</v>
      </c>
      <c r="L244" s="9">
        <f>IF(A244="","",SUM(MAX(0,MIN(MAX(0,(I244-K244)*'إعدادات'!$B$9-'إعدادات'!$B$8),'إعدادات'!$C$13)-'إعدادات'!$B$13)*'إعدادات'!$D$13,MAX(0,MIN(MAX(0,(I244-K244)*'إعدادات'!$B$9-'إعدادات'!$B$8),'إعدادات'!$C$14)-'إعدادات'!$B$14)*'إعدادات'!$D$14,MAX(0,MIN(MAX(0,(I244-K244)*'إعدادات'!$B$9-'إعدادات'!$B$8),'إعدادات'!$C$15)-'إعدادات'!$B$15)*'إعدادات'!$D$15,MAX(0,MIN(MAX(0,(I244-K244)*'إعدادات'!$B$9-'إعدادات'!$B$8),'إعدادات'!$C$16)-'إعدادات'!$B$16)*'إعدادات'!$D$16,MAX(0,MIN(MAX(0,(I244-K244)*'إعدادات'!$B$9-'إعدادات'!$B$8),'إعدادات'!$C$17)-'إعدادات'!$B$17)*'إعدادات'!$D$17,MAX(0,MIN(MAX(0,(I244-K244)*'إعدادات'!$B$9-'إعدادات'!$B$8),'إعدادات'!$C$18)-'إعدادات'!$B$18)*'إعدادات'!$D$18)/'إعدادات'!$B$9)</f>
        <v>0</v>
      </c>
      <c r="M244" s="9">
        <f>IF(A244="","",IFERROR(VLOOKUP(A244,'مدخلات الشهر'!$A$2:$K$501,8,FALSE),0))</f>
        <v>0</v>
      </c>
      <c r="N244" s="9">
        <f>IF(A244="","",IFERROR(VLOOKUP(A244,'مدخلات الشهر'!$A$2:$K$501,9,FALSE),0))</f>
        <v>0</v>
      </c>
      <c r="O244" s="9">
        <f>IF(A244="","",IFERROR(VLOOKUP(A244,'مدخلات الشهر'!$A$2:$K$501,10,FALSE),0))</f>
        <v>0</v>
      </c>
      <c r="P244" s="9">
        <f>IF(A244="","",SUM(K244:L244,M244:O244))</f>
        <v>0</v>
      </c>
      <c r="Q244" s="9">
        <f>IF(A244="","",E244+F244+G244+H244-P244)</f>
        <v>0</v>
      </c>
      <c r="R244" s="9">
        <f>IF(A244="","",J244*'إعدادات'!$B$5)</f>
        <v>0</v>
      </c>
      <c r="S244" s="9">
        <f>IF(A244="","",Q244+R244)</f>
        <v>0</v>
      </c>
    </row>
    <row r="245" spans="1:19" ht="20" customHeight="1">
      <c r="A245" s="5">
        <f>IF('بيانات العاملين'!A245="","",'بيانات العاملين'!A245)</f>
        <v>0</v>
      </c>
      <c r="B245" s="5">
        <f>IF(A245="","",IFERROR(VLOOKUP(A245,'بيانات العاملين'!$A$2:$J$501,2,FALSE),""))</f>
        <v>0</v>
      </c>
      <c r="C245" s="5">
        <f>IF(A245="","",IFERROR(VLOOKUP(A245,'بيانات العاملين'!$A$2:$J$501,4,FALSE),""))</f>
        <v>0</v>
      </c>
      <c r="D245" s="9">
        <f>IF(A245="","",IFERROR(VLOOKUP(A245,'بيانات العاملين'!$A$2:$J$501,8,FALSE),0))</f>
        <v>0</v>
      </c>
      <c r="E245" s="9">
        <f>IF(A245="","",MAX(0,D245*IFERROR(VLOOKUP(A245,'مدخلات الشهر'!$A$2:$K$501,3,FALSE),0)/(IFERROR(VLOOKUP(A245,'مدخلات الشهر'!$A$2:$K$501,3,FALSE),0)+IFERROR(VLOOKUP(A245,'مدخلات الشهر'!$A$2:$K$501,4,FALSE),0),1)))</f>
        <v>0</v>
      </c>
      <c r="F245" s="9">
        <f>IF(A245="","",IFERROR(VLOOKUP(A245,'مدخلات الشهر'!$A$2:$K$501,5,FALSE),0))</f>
        <v>0</v>
      </c>
      <c r="G245" s="9">
        <f>IF(A245="","",IFERROR(VLOOKUP(A245,'مدخلات الشهر'!$A$2:$K$501,6,FALSE),0))</f>
        <v>0</v>
      </c>
      <c r="H245" s="9">
        <f>IF(A245="","",IFERROR(VLOOKUP(A245,'مدخلات الشهر'!$A$2:$K$501,7,FALSE),0))</f>
        <v>0</v>
      </c>
      <c r="I245" s="9">
        <f>IF(A245="","",E245+F245+G245)</f>
        <v>0</v>
      </c>
      <c r="J245" s="9">
        <f>IF(A245="","",IFERROR(VLOOKUP(A245,'بيانات العاملين'!$A$2:$J$501,9,FALSE),0))</f>
        <v>0</v>
      </c>
      <c r="K245" s="9">
        <f>IF(A245="","",J245*'إعدادات'!$B$4)</f>
        <v>0</v>
      </c>
      <c r="L245" s="9">
        <f>IF(A245="","",SUM(MAX(0,MIN(MAX(0,(I245-K245)*'إعدادات'!$B$9-'إعدادات'!$B$8),'إعدادات'!$C$13)-'إعدادات'!$B$13)*'إعدادات'!$D$13,MAX(0,MIN(MAX(0,(I245-K245)*'إعدادات'!$B$9-'إعدادات'!$B$8),'إعدادات'!$C$14)-'إعدادات'!$B$14)*'إعدادات'!$D$14,MAX(0,MIN(MAX(0,(I245-K245)*'إعدادات'!$B$9-'إعدادات'!$B$8),'إعدادات'!$C$15)-'إعدادات'!$B$15)*'إعدادات'!$D$15,MAX(0,MIN(MAX(0,(I245-K245)*'إعدادات'!$B$9-'إعدادات'!$B$8),'إعدادات'!$C$16)-'إعدادات'!$B$16)*'إعدادات'!$D$16,MAX(0,MIN(MAX(0,(I245-K245)*'إعدادات'!$B$9-'إعدادات'!$B$8),'إعدادات'!$C$17)-'إعدادات'!$B$17)*'إعدادات'!$D$17,MAX(0,MIN(MAX(0,(I245-K245)*'إعدادات'!$B$9-'إعدادات'!$B$8),'إعدادات'!$C$18)-'إعدادات'!$B$18)*'إعدادات'!$D$18)/'إعدادات'!$B$9)</f>
        <v>0</v>
      </c>
      <c r="M245" s="9">
        <f>IF(A245="","",IFERROR(VLOOKUP(A245,'مدخلات الشهر'!$A$2:$K$501,8,FALSE),0))</f>
        <v>0</v>
      </c>
      <c r="N245" s="9">
        <f>IF(A245="","",IFERROR(VLOOKUP(A245,'مدخلات الشهر'!$A$2:$K$501,9,FALSE),0))</f>
        <v>0</v>
      </c>
      <c r="O245" s="9">
        <f>IF(A245="","",IFERROR(VLOOKUP(A245,'مدخلات الشهر'!$A$2:$K$501,10,FALSE),0))</f>
        <v>0</v>
      </c>
      <c r="P245" s="9">
        <f>IF(A245="","",SUM(K245:L245,M245:O245))</f>
        <v>0</v>
      </c>
      <c r="Q245" s="9">
        <f>IF(A245="","",E245+F245+G245+H245-P245)</f>
        <v>0</v>
      </c>
      <c r="R245" s="9">
        <f>IF(A245="","",J245*'إعدادات'!$B$5)</f>
        <v>0</v>
      </c>
      <c r="S245" s="9">
        <f>IF(A245="","",Q245+R245)</f>
        <v>0</v>
      </c>
    </row>
    <row r="246" spans="1:19" ht="20" customHeight="1">
      <c r="A246" s="5">
        <f>IF('بيانات العاملين'!A246="","",'بيانات العاملين'!A246)</f>
        <v>0</v>
      </c>
      <c r="B246" s="5">
        <f>IF(A246="","",IFERROR(VLOOKUP(A246,'بيانات العاملين'!$A$2:$J$501,2,FALSE),""))</f>
        <v>0</v>
      </c>
      <c r="C246" s="5">
        <f>IF(A246="","",IFERROR(VLOOKUP(A246,'بيانات العاملين'!$A$2:$J$501,4,FALSE),""))</f>
        <v>0</v>
      </c>
      <c r="D246" s="9">
        <f>IF(A246="","",IFERROR(VLOOKUP(A246,'بيانات العاملين'!$A$2:$J$501,8,FALSE),0))</f>
        <v>0</v>
      </c>
      <c r="E246" s="9">
        <f>IF(A246="","",MAX(0,D246*IFERROR(VLOOKUP(A246,'مدخلات الشهر'!$A$2:$K$501,3,FALSE),0)/(IFERROR(VLOOKUP(A246,'مدخلات الشهر'!$A$2:$K$501,3,FALSE),0)+IFERROR(VLOOKUP(A246,'مدخلات الشهر'!$A$2:$K$501,4,FALSE),0),1)))</f>
        <v>0</v>
      </c>
      <c r="F246" s="9">
        <f>IF(A246="","",IFERROR(VLOOKUP(A246,'مدخلات الشهر'!$A$2:$K$501,5,FALSE),0))</f>
        <v>0</v>
      </c>
      <c r="G246" s="9">
        <f>IF(A246="","",IFERROR(VLOOKUP(A246,'مدخلات الشهر'!$A$2:$K$501,6,FALSE),0))</f>
        <v>0</v>
      </c>
      <c r="H246" s="9">
        <f>IF(A246="","",IFERROR(VLOOKUP(A246,'مدخلات الشهر'!$A$2:$K$501,7,FALSE),0))</f>
        <v>0</v>
      </c>
      <c r="I246" s="9">
        <f>IF(A246="","",E246+F246+G246)</f>
        <v>0</v>
      </c>
      <c r="J246" s="9">
        <f>IF(A246="","",IFERROR(VLOOKUP(A246,'بيانات العاملين'!$A$2:$J$501,9,FALSE),0))</f>
        <v>0</v>
      </c>
      <c r="K246" s="9">
        <f>IF(A246="","",J246*'إعدادات'!$B$4)</f>
        <v>0</v>
      </c>
      <c r="L246" s="9">
        <f>IF(A246="","",SUM(MAX(0,MIN(MAX(0,(I246-K246)*'إعدادات'!$B$9-'إعدادات'!$B$8),'إعدادات'!$C$13)-'إعدادات'!$B$13)*'إعدادات'!$D$13,MAX(0,MIN(MAX(0,(I246-K246)*'إعدادات'!$B$9-'إعدادات'!$B$8),'إعدادات'!$C$14)-'إعدادات'!$B$14)*'إعدادات'!$D$14,MAX(0,MIN(MAX(0,(I246-K246)*'إعدادات'!$B$9-'إعدادات'!$B$8),'إعدادات'!$C$15)-'إعدادات'!$B$15)*'إعدادات'!$D$15,MAX(0,MIN(MAX(0,(I246-K246)*'إعدادات'!$B$9-'إعدادات'!$B$8),'إعدادات'!$C$16)-'إعدادات'!$B$16)*'إعدادات'!$D$16,MAX(0,MIN(MAX(0,(I246-K246)*'إعدادات'!$B$9-'إعدادات'!$B$8),'إعدادات'!$C$17)-'إعدادات'!$B$17)*'إعدادات'!$D$17,MAX(0,MIN(MAX(0,(I246-K246)*'إعدادات'!$B$9-'إعدادات'!$B$8),'إعدادات'!$C$18)-'إعدادات'!$B$18)*'إعدادات'!$D$18)/'إعدادات'!$B$9)</f>
        <v>0</v>
      </c>
      <c r="M246" s="9">
        <f>IF(A246="","",IFERROR(VLOOKUP(A246,'مدخلات الشهر'!$A$2:$K$501,8,FALSE),0))</f>
        <v>0</v>
      </c>
      <c r="N246" s="9">
        <f>IF(A246="","",IFERROR(VLOOKUP(A246,'مدخلات الشهر'!$A$2:$K$501,9,FALSE),0))</f>
        <v>0</v>
      </c>
      <c r="O246" s="9">
        <f>IF(A246="","",IFERROR(VLOOKUP(A246,'مدخلات الشهر'!$A$2:$K$501,10,FALSE),0))</f>
        <v>0</v>
      </c>
      <c r="P246" s="9">
        <f>IF(A246="","",SUM(K246:L246,M246:O246))</f>
        <v>0</v>
      </c>
      <c r="Q246" s="9">
        <f>IF(A246="","",E246+F246+G246+H246-P246)</f>
        <v>0</v>
      </c>
      <c r="R246" s="9">
        <f>IF(A246="","",J246*'إعدادات'!$B$5)</f>
        <v>0</v>
      </c>
      <c r="S246" s="9">
        <f>IF(A246="","",Q246+R246)</f>
        <v>0</v>
      </c>
    </row>
    <row r="247" spans="1:19" ht="20" customHeight="1">
      <c r="A247" s="5">
        <f>IF('بيانات العاملين'!A247="","",'بيانات العاملين'!A247)</f>
        <v>0</v>
      </c>
      <c r="B247" s="5">
        <f>IF(A247="","",IFERROR(VLOOKUP(A247,'بيانات العاملين'!$A$2:$J$501,2,FALSE),""))</f>
        <v>0</v>
      </c>
      <c r="C247" s="5">
        <f>IF(A247="","",IFERROR(VLOOKUP(A247,'بيانات العاملين'!$A$2:$J$501,4,FALSE),""))</f>
        <v>0</v>
      </c>
      <c r="D247" s="9">
        <f>IF(A247="","",IFERROR(VLOOKUP(A247,'بيانات العاملين'!$A$2:$J$501,8,FALSE),0))</f>
        <v>0</v>
      </c>
      <c r="E247" s="9">
        <f>IF(A247="","",MAX(0,D247*IFERROR(VLOOKUP(A247,'مدخلات الشهر'!$A$2:$K$501,3,FALSE),0)/(IFERROR(VLOOKUP(A247,'مدخلات الشهر'!$A$2:$K$501,3,FALSE),0)+IFERROR(VLOOKUP(A247,'مدخلات الشهر'!$A$2:$K$501,4,FALSE),0),1)))</f>
        <v>0</v>
      </c>
      <c r="F247" s="9">
        <f>IF(A247="","",IFERROR(VLOOKUP(A247,'مدخلات الشهر'!$A$2:$K$501,5,FALSE),0))</f>
        <v>0</v>
      </c>
      <c r="G247" s="9">
        <f>IF(A247="","",IFERROR(VLOOKUP(A247,'مدخلات الشهر'!$A$2:$K$501,6,FALSE),0))</f>
        <v>0</v>
      </c>
      <c r="H247" s="9">
        <f>IF(A247="","",IFERROR(VLOOKUP(A247,'مدخلات الشهر'!$A$2:$K$501,7,FALSE),0))</f>
        <v>0</v>
      </c>
      <c r="I247" s="9">
        <f>IF(A247="","",E247+F247+G247)</f>
        <v>0</v>
      </c>
      <c r="J247" s="9">
        <f>IF(A247="","",IFERROR(VLOOKUP(A247,'بيانات العاملين'!$A$2:$J$501,9,FALSE),0))</f>
        <v>0</v>
      </c>
      <c r="K247" s="9">
        <f>IF(A247="","",J247*'إعدادات'!$B$4)</f>
        <v>0</v>
      </c>
      <c r="L247" s="9">
        <f>IF(A247="","",SUM(MAX(0,MIN(MAX(0,(I247-K247)*'إعدادات'!$B$9-'إعدادات'!$B$8),'إعدادات'!$C$13)-'إعدادات'!$B$13)*'إعدادات'!$D$13,MAX(0,MIN(MAX(0,(I247-K247)*'إعدادات'!$B$9-'إعدادات'!$B$8),'إعدادات'!$C$14)-'إعدادات'!$B$14)*'إعدادات'!$D$14,MAX(0,MIN(MAX(0,(I247-K247)*'إعدادات'!$B$9-'إعدادات'!$B$8),'إعدادات'!$C$15)-'إعدادات'!$B$15)*'إعدادات'!$D$15,MAX(0,MIN(MAX(0,(I247-K247)*'إعدادات'!$B$9-'إعدادات'!$B$8),'إعدادات'!$C$16)-'إعدادات'!$B$16)*'إعدادات'!$D$16,MAX(0,MIN(MAX(0,(I247-K247)*'إعدادات'!$B$9-'إعدادات'!$B$8),'إعدادات'!$C$17)-'إعدادات'!$B$17)*'إعدادات'!$D$17,MAX(0,MIN(MAX(0,(I247-K247)*'إعدادات'!$B$9-'إعدادات'!$B$8),'إعدادات'!$C$18)-'إعدادات'!$B$18)*'إعدادات'!$D$18)/'إعدادات'!$B$9)</f>
        <v>0</v>
      </c>
      <c r="M247" s="9">
        <f>IF(A247="","",IFERROR(VLOOKUP(A247,'مدخلات الشهر'!$A$2:$K$501,8,FALSE),0))</f>
        <v>0</v>
      </c>
      <c r="N247" s="9">
        <f>IF(A247="","",IFERROR(VLOOKUP(A247,'مدخلات الشهر'!$A$2:$K$501,9,FALSE),0))</f>
        <v>0</v>
      </c>
      <c r="O247" s="9">
        <f>IF(A247="","",IFERROR(VLOOKUP(A247,'مدخلات الشهر'!$A$2:$K$501,10,FALSE),0))</f>
        <v>0</v>
      </c>
      <c r="P247" s="9">
        <f>IF(A247="","",SUM(K247:L247,M247:O247))</f>
        <v>0</v>
      </c>
      <c r="Q247" s="9">
        <f>IF(A247="","",E247+F247+G247+H247-P247)</f>
        <v>0</v>
      </c>
      <c r="R247" s="9">
        <f>IF(A247="","",J247*'إعدادات'!$B$5)</f>
        <v>0</v>
      </c>
      <c r="S247" s="9">
        <f>IF(A247="","",Q247+R247)</f>
        <v>0</v>
      </c>
    </row>
    <row r="248" spans="1:19" ht="20" customHeight="1">
      <c r="A248" s="5">
        <f>IF('بيانات العاملين'!A248="","",'بيانات العاملين'!A248)</f>
        <v>0</v>
      </c>
      <c r="B248" s="5">
        <f>IF(A248="","",IFERROR(VLOOKUP(A248,'بيانات العاملين'!$A$2:$J$501,2,FALSE),""))</f>
        <v>0</v>
      </c>
      <c r="C248" s="5">
        <f>IF(A248="","",IFERROR(VLOOKUP(A248,'بيانات العاملين'!$A$2:$J$501,4,FALSE),""))</f>
        <v>0</v>
      </c>
      <c r="D248" s="9">
        <f>IF(A248="","",IFERROR(VLOOKUP(A248,'بيانات العاملين'!$A$2:$J$501,8,FALSE),0))</f>
        <v>0</v>
      </c>
      <c r="E248" s="9">
        <f>IF(A248="","",MAX(0,D248*IFERROR(VLOOKUP(A248,'مدخلات الشهر'!$A$2:$K$501,3,FALSE),0)/(IFERROR(VLOOKUP(A248,'مدخلات الشهر'!$A$2:$K$501,3,FALSE),0)+IFERROR(VLOOKUP(A248,'مدخلات الشهر'!$A$2:$K$501,4,FALSE),0),1)))</f>
        <v>0</v>
      </c>
      <c r="F248" s="9">
        <f>IF(A248="","",IFERROR(VLOOKUP(A248,'مدخلات الشهر'!$A$2:$K$501,5,FALSE),0))</f>
        <v>0</v>
      </c>
      <c r="G248" s="9">
        <f>IF(A248="","",IFERROR(VLOOKUP(A248,'مدخلات الشهر'!$A$2:$K$501,6,FALSE),0))</f>
        <v>0</v>
      </c>
      <c r="H248" s="9">
        <f>IF(A248="","",IFERROR(VLOOKUP(A248,'مدخلات الشهر'!$A$2:$K$501,7,FALSE),0))</f>
        <v>0</v>
      </c>
      <c r="I248" s="9">
        <f>IF(A248="","",E248+F248+G248)</f>
        <v>0</v>
      </c>
      <c r="J248" s="9">
        <f>IF(A248="","",IFERROR(VLOOKUP(A248,'بيانات العاملين'!$A$2:$J$501,9,FALSE),0))</f>
        <v>0</v>
      </c>
      <c r="K248" s="9">
        <f>IF(A248="","",J248*'إعدادات'!$B$4)</f>
        <v>0</v>
      </c>
      <c r="L248" s="9">
        <f>IF(A248="","",SUM(MAX(0,MIN(MAX(0,(I248-K248)*'إعدادات'!$B$9-'إعدادات'!$B$8),'إعدادات'!$C$13)-'إعدادات'!$B$13)*'إعدادات'!$D$13,MAX(0,MIN(MAX(0,(I248-K248)*'إعدادات'!$B$9-'إعدادات'!$B$8),'إعدادات'!$C$14)-'إعدادات'!$B$14)*'إعدادات'!$D$14,MAX(0,MIN(MAX(0,(I248-K248)*'إعدادات'!$B$9-'إعدادات'!$B$8),'إعدادات'!$C$15)-'إعدادات'!$B$15)*'إعدادات'!$D$15,MAX(0,MIN(MAX(0,(I248-K248)*'إعدادات'!$B$9-'إعدادات'!$B$8),'إعدادات'!$C$16)-'إعدادات'!$B$16)*'إعدادات'!$D$16,MAX(0,MIN(MAX(0,(I248-K248)*'إعدادات'!$B$9-'إعدادات'!$B$8),'إعدادات'!$C$17)-'إعدادات'!$B$17)*'إعدادات'!$D$17,MAX(0,MIN(MAX(0,(I248-K248)*'إعدادات'!$B$9-'إعدادات'!$B$8),'إعدادات'!$C$18)-'إعدادات'!$B$18)*'إعدادات'!$D$18)/'إعدادات'!$B$9)</f>
        <v>0</v>
      </c>
      <c r="M248" s="9">
        <f>IF(A248="","",IFERROR(VLOOKUP(A248,'مدخلات الشهر'!$A$2:$K$501,8,FALSE),0))</f>
        <v>0</v>
      </c>
      <c r="N248" s="9">
        <f>IF(A248="","",IFERROR(VLOOKUP(A248,'مدخلات الشهر'!$A$2:$K$501,9,FALSE),0))</f>
        <v>0</v>
      </c>
      <c r="O248" s="9">
        <f>IF(A248="","",IFERROR(VLOOKUP(A248,'مدخلات الشهر'!$A$2:$K$501,10,FALSE),0))</f>
        <v>0</v>
      </c>
      <c r="P248" s="9">
        <f>IF(A248="","",SUM(K248:L248,M248:O248))</f>
        <v>0</v>
      </c>
      <c r="Q248" s="9">
        <f>IF(A248="","",E248+F248+G248+H248-P248)</f>
        <v>0</v>
      </c>
      <c r="R248" s="9">
        <f>IF(A248="","",J248*'إعدادات'!$B$5)</f>
        <v>0</v>
      </c>
      <c r="S248" s="9">
        <f>IF(A248="","",Q248+R248)</f>
        <v>0</v>
      </c>
    </row>
    <row r="249" spans="1:19" ht="20" customHeight="1">
      <c r="A249" s="5">
        <f>IF('بيانات العاملين'!A249="","",'بيانات العاملين'!A249)</f>
        <v>0</v>
      </c>
      <c r="B249" s="5">
        <f>IF(A249="","",IFERROR(VLOOKUP(A249,'بيانات العاملين'!$A$2:$J$501,2,FALSE),""))</f>
        <v>0</v>
      </c>
      <c r="C249" s="5">
        <f>IF(A249="","",IFERROR(VLOOKUP(A249,'بيانات العاملين'!$A$2:$J$501,4,FALSE),""))</f>
        <v>0</v>
      </c>
      <c r="D249" s="9">
        <f>IF(A249="","",IFERROR(VLOOKUP(A249,'بيانات العاملين'!$A$2:$J$501,8,FALSE),0))</f>
        <v>0</v>
      </c>
      <c r="E249" s="9">
        <f>IF(A249="","",MAX(0,D249*IFERROR(VLOOKUP(A249,'مدخلات الشهر'!$A$2:$K$501,3,FALSE),0)/(IFERROR(VLOOKUP(A249,'مدخلات الشهر'!$A$2:$K$501,3,FALSE),0)+IFERROR(VLOOKUP(A249,'مدخلات الشهر'!$A$2:$K$501,4,FALSE),0),1)))</f>
        <v>0</v>
      </c>
      <c r="F249" s="9">
        <f>IF(A249="","",IFERROR(VLOOKUP(A249,'مدخلات الشهر'!$A$2:$K$501,5,FALSE),0))</f>
        <v>0</v>
      </c>
      <c r="G249" s="9">
        <f>IF(A249="","",IFERROR(VLOOKUP(A249,'مدخلات الشهر'!$A$2:$K$501,6,FALSE),0))</f>
        <v>0</v>
      </c>
      <c r="H249" s="9">
        <f>IF(A249="","",IFERROR(VLOOKUP(A249,'مدخلات الشهر'!$A$2:$K$501,7,FALSE),0))</f>
        <v>0</v>
      </c>
      <c r="I249" s="9">
        <f>IF(A249="","",E249+F249+G249)</f>
        <v>0</v>
      </c>
      <c r="J249" s="9">
        <f>IF(A249="","",IFERROR(VLOOKUP(A249,'بيانات العاملين'!$A$2:$J$501,9,FALSE),0))</f>
        <v>0</v>
      </c>
      <c r="K249" s="9">
        <f>IF(A249="","",J249*'إعدادات'!$B$4)</f>
        <v>0</v>
      </c>
      <c r="L249" s="9">
        <f>IF(A249="","",SUM(MAX(0,MIN(MAX(0,(I249-K249)*'إعدادات'!$B$9-'إعدادات'!$B$8),'إعدادات'!$C$13)-'إعدادات'!$B$13)*'إعدادات'!$D$13,MAX(0,MIN(MAX(0,(I249-K249)*'إعدادات'!$B$9-'إعدادات'!$B$8),'إعدادات'!$C$14)-'إعدادات'!$B$14)*'إعدادات'!$D$14,MAX(0,MIN(MAX(0,(I249-K249)*'إعدادات'!$B$9-'إعدادات'!$B$8),'إعدادات'!$C$15)-'إعدادات'!$B$15)*'إعدادات'!$D$15,MAX(0,MIN(MAX(0,(I249-K249)*'إعدادات'!$B$9-'إعدادات'!$B$8),'إعدادات'!$C$16)-'إعدادات'!$B$16)*'إعدادات'!$D$16,MAX(0,MIN(MAX(0,(I249-K249)*'إعدادات'!$B$9-'إعدادات'!$B$8),'إعدادات'!$C$17)-'إعدادات'!$B$17)*'إعدادات'!$D$17,MAX(0,MIN(MAX(0,(I249-K249)*'إعدادات'!$B$9-'إعدادات'!$B$8),'إعدادات'!$C$18)-'إعدادات'!$B$18)*'إعدادات'!$D$18)/'إعدادات'!$B$9)</f>
        <v>0</v>
      </c>
      <c r="M249" s="9">
        <f>IF(A249="","",IFERROR(VLOOKUP(A249,'مدخلات الشهر'!$A$2:$K$501,8,FALSE),0))</f>
        <v>0</v>
      </c>
      <c r="N249" s="9">
        <f>IF(A249="","",IFERROR(VLOOKUP(A249,'مدخلات الشهر'!$A$2:$K$501,9,FALSE),0))</f>
        <v>0</v>
      </c>
      <c r="O249" s="9">
        <f>IF(A249="","",IFERROR(VLOOKUP(A249,'مدخلات الشهر'!$A$2:$K$501,10,FALSE),0))</f>
        <v>0</v>
      </c>
      <c r="P249" s="9">
        <f>IF(A249="","",SUM(K249:L249,M249:O249))</f>
        <v>0</v>
      </c>
      <c r="Q249" s="9">
        <f>IF(A249="","",E249+F249+G249+H249-P249)</f>
        <v>0</v>
      </c>
      <c r="R249" s="9">
        <f>IF(A249="","",J249*'إعدادات'!$B$5)</f>
        <v>0</v>
      </c>
      <c r="S249" s="9">
        <f>IF(A249="","",Q249+R249)</f>
        <v>0</v>
      </c>
    </row>
    <row r="250" spans="1:19" ht="20" customHeight="1">
      <c r="A250" s="5">
        <f>IF('بيانات العاملين'!A250="","",'بيانات العاملين'!A250)</f>
        <v>0</v>
      </c>
      <c r="B250" s="5">
        <f>IF(A250="","",IFERROR(VLOOKUP(A250,'بيانات العاملين'!$A$2:$J$501,2,FALSE),""))</f>
        <v>0</v>
      </c>
      <c r="C250" s="5">
        <f>IF(A250="","",IFERROR(VLOOKUP(A250,'بيانات العاملين'!$A$2:$J$501,4,FALSE),""))</f>
        <v>0</v>
      </c>
      <c r="D250" s="9">
        <f>IF(A250="","",IFERROR(VLOOKUP(A250,'بيانات العاملين'!$A$2:$J$501,8,FALSE),0))</f>
        <v>0</v>
      </c>
      <c r="E250" s="9">
        <f>IF(A250="","",MAX(0,D250*IFERROR(VLOOKUP(A250,'مدخلات الشهر'!$A$2:$K$501,3,FALSE),0)/(IFERROR(VLOOKUP(A250,'مدخلات الشهر'!$A$2:$K$501,3,FALSE),0)+IFERROR(VLOOKUP(A250,'مدخلات الشهر'!$A$2:$K$501,4,FALSE),0),1)))</f>
        <v>0</v>
      </c>
      <c r="F250" s="9">
        <f>IF(A250="","",IFERROR(VLOOKUP(A250,'مدخلات الشهر'!$A$2:$K$501,5,FALSE),0))</f>
        <v>0</v>
      </c>
      <c r="G250" s="9">
        <f>IF(A250="","",IFERROR(VLOOKUP(A250,'مدخلات الشهر'!$A$2:$K$501,6,FALSE),0))</f>
        <v>0</v>
      </c>
      <c r="H250" s="9">
        <f>IF(A250="","",IFERROR(VLOOKUP(A250,'مدخلات الشهر'!$A$2:$K$501,7,FALSE),0))</f>
        <v>0</v>
      </c>
      <c r="I250" s="9">
        <f>IF(A250="","",E250+F250+G250)</f>
        <v>0</v>
      </c>
      <c r="J250" s="9">
        <f>IF(A250="","",IFERROR(VLOOKUP(A250,'بيانات العاملين'!$A$2:$J$501,9,FALSE),0))</f>
        <v>0</v>
      </c>
      <c r="K250" s="9">
        <f>IF(A250="","",J250*'إعدادات'!$B$4)</f>
        <v>0</v>
      </c>
      <c r="L250" s="9">
        <f>IF(A250="","",SUM(MAX(0,MIN(MAX(0,(I250-K250)*'إعدادات'!$B$9-'إعدادات'!$B$8),'إعدادات'!$C$13)-'إعدادات'!$B$13)*'إعدادات'!$D$13,MAX(0,MIN(MAX(0,(I250-K250)*'إعدادات'!$B$9-'إعدادات'!$B$8),'إعدادات'!$C$14)-'إعدادات'!$B$14)*'إعدادات'!$D$14,MAX(0,MIN(MAX(0,(I250-K250)*'إعدادات'!$B$9-'إعدادات'!$B$8),'إعدادات'!$C$15)-'إعدادات'!$B$15)*'إعدادات'!$D$15,MAX(0,MIN(MAX(0,(I250-K250)*'إعدادات'!$B$9-'إعدادات'!$B$8),'إعدادات'!$C$16)-'إعدادات'!$B$16)*'إعدادات'!$D$16,MAX(0,MIN(MAX(0,(I250-K250)*'إعدادات'!$B$9-'إعدادات'!$B$8),'إعدادات'!$C$17)-'إعدادات'!$B$17)*'إعدادات'!$D$17,MAX(0,MIN(MAX(0,(I250-K250)*'إعدادات'!$B$9-'إعدادات'!$B$8),'إعدادات'!$C$18)-'إعدادات'!$B$18)*'إعدادات'!$D$18)/'إعدادات'!$B$9)</f>
        <v>0</v>
      </c>
      <c r="M250" s="9">
        <f>IF(A250="","",IFERROR(VLOOKUP(A250,'مدخلات الشهر'!$A$2:$K$501,8,FALSE),0))</f>
        <v>0</v>
      </c>
      <c r="N250" s="9">
        <f>IF(A250="","",IFERROR(VLOOKUP(A250,'مدخلات الشهر'!$A$2:$K$501,9,FALSE),0))</f>
        <v>0</v>
      </c>
      <c r="O250" s="9">
        <f>IF(A250="","",IFERROR(VLOOKUP(A250,'مدخلات الشهر'!$A$2:$K$501,10,FALSE),0))</f>
        <v>0</v>
      </c>
      <c r="P250" s="9">
        <f>IF(A250="","",SUM(K250:L250,M250:O250))</f>
        <v>0</v>
      </c>
      <c r="Q250" s="9">
        <f>IF(A250="","",E250+F250+G250+H250-P250)</f>
        <v>0</v>
      </c>
      <c r="R250" s="9">
        <f>IF(A250="","",J250*'إعدادات'!$B$5)</f>
        <v>0</v>
      </c>
      <c r="S250" s="9">
        <f>IF(A250="","",Q250+R250)</f>
        <v>0</v>
      </c>
    </row>
    <row r="251" spans="1:19" ht="20" customHeight="1">
      <c r="A251" s="5">
        <f>IF('بيانات العاملين'!A251="","",'بيانات العاملين'!A251)</f>
        <v>0</v>
      </c>
      <c r="B251" s="5">
        <f>IF(A251="","",IFERROR(VLOOKUP(A251,'بيانات العاملين'!$A$2:$J$501,2,FALSE),""))</f>
        <v>0</v>
      </c>
      <c r="C251" s="5">
        <f>IF(A251="","",IFERROR(VLOOKUP(A251,'بيانات العاملين'!$A$2:$J$501,4,FALSE),""))</f>
        <v>0</v>
      </c>
      <c r="D251" s="9">
        <f>IF(A251="","",IFERROR(VLOOKUP(A251,'بيانات العاملين'!$A$2:$J$501,8,FALSE),0))</f>
        <v>0</v>
      </c>
      <c r="E251" s="9">
        <f>IF(A251="","",MAX(0,D251*IFERROR(VLOOKUP(A251,'مدخلات الشهر'!$A$2:$K$501,3,FALSE),0)/(IFERROR(VLOOKUP(A251,'مدخلات الشهر'!$A$2:$K$501,3,FALSE),0)+IFERROR(VLOOKUP(A251,'مدخلات الشهر'!$A$2:$K$501,4,FALSE),0),1)))</f>
        <v>0</v>
      </c>
      <c r="F251" s="9">
        <f>IF(A251="","",IFERROR(VLOOKUP(A251,'مدخلات الشهر'!$A$2:$K$501,5,FALSE),0))</f>
        <v>0</v>
      </c>
      <c r="G251" s="9">
        <f>IF(A251="","",IFERROR(VLOOKUP(A251,'مدخلات الشهر'!$A$2:$K$501,6,FALSE),0))</f>
        <v>0</v>
      </c>
      <c r="H251" s="9">
        <f>IF(A251="","",IFERROR(VLOOKUP(A251,'مدخلات الشهر'!$A$2:$K$501,7,FALSE),0))</f>
        <v>0</v>
      </c>
      <c r="I251" s="9">
        <f>IF(A251="","",E251+F251+G251)</f>
        <v>0</v>
      </c>
      <c r="J251" s="9">
        <f>IF(A251="","",IFERROR(VLOOKUP(A251,'بيانات العاملين'!$A$2:$J$501,9,FALSE),0))</f>
        <v>0</v>
      </c>
      <c r="K251" s="9">
        <f>IF(A251="","",J251*'إعدادات'!$B$4)</f>
        <v>0</v>
      </c>
      <c r="L251" s="9">
        <f>IF(A251="","",SUM(MAX(0,MIN(MAX(0,(I251-K251)*'إعدادات'!$B$9-'إعدادات'!$B$8),'إعدادات'!$C$13)-'إعدادات'!$B$13)*'إعدادات'!$D$13,MAX(0,MIN(MAX(0,(I251-K251)*'إعدادات'!$B$9-'إعدادات'!$B$8),'إعدادات'!$C$14)-'إعدادات'!$B$14)*'إعدادات'!$D$14,MAX(0,MIN(MAX(0,(I251-K251)*'إعدادات'!$B$9-'إعدادات'!$B$8),'إعدادات'!$C$15)-'إعدادات'!$B$15)*'إعدادات'!$D$15,MAX(0,MIN(MAX(0,(I251-K251)*'إعدادات'!$B$9-'إعدادات'!$B$8),'إعدادات'!$C$16)-'إعدادات'!$B$16)*'إعدادات'!$D$16,MAX(0,MIN(MAX(0,(I251-K251)*'إعدادات'!$B$9-'إعدادات'!$B$8),'إعدادات'!$C$17)-'إعدادات'!$B$17)*'إعدادات'!$D$17,MAX(0,MIN(MAX(0,(I251-K251)*'إعدادات'!$B$9-'إعدادات'!$B$8),'إعدادات'!$C$18)-'إعدادات'!$B$18)*'إعدادات'!$D$18)/'إعدادات'!$B$9)</f>
        <v>0</v>
      </c>
      <c r="M251" s="9">
        <f>IF(A251="","",IFERROR(VLOOKUP(A251,'مدخلات الشهر'!$A$2:$K$501,8,FALSE),0))</f>
        <v>0</v>
      </c>
      <c r="N251" s="9">
        <f>IF(A251="","",IFERROR(VLOOKUP(A251,'مدخلات الشهر'!$A$2:$K$501,9,FALSE),0))</f>
        <v>0</v>
      </c>
      <c r="O251" s="9">
        <f>IF(A251="","",IFERROR(VLOOKUP(A251,'مدخلات الشهر'!$A$2:$K$501,10,FALSE),0))</f>
        <v>0</v>
      </c>
      <c r="P251" s="9">
        <f>IF(A251="","",SUM(K251:L251,M251:O251))</f>
        <v>0</v>
      </c>
      <c r="Q251" s="9">
        <f>IF(A251="","",E251+F251+G251+H251-P251)</f>
        <v>0</v>
      </c>
      <c r="R251" s="9">
        <f>IF(A251="","",J251*'إعدادات'!$B$5)</f>
        <v>0</v>
      </c>
      <c r="S251" s="9">
        <f>IF(A251="","",Q251+R251)</f>
        <v>0</v>
      </c>
    </row>
    <row r="252" spans="1:19" ht="20" customHeight="1">
      <c r="A252" s="5">
        <f>IF('بيانات العاملين'!A252="","",'بيانات العاملين'!A252)</f>
        <v>0</v>
      </c>
      <c r="B252" s="5">
        <f>IF(A252="","",IFERROR(VLOOKUP(A252,'بيانات العاملين'!$A$2:$J$501,2,FALSE),""))</f>
        <v>0</v>
      </c>
      <c r="C252" s="5">
        <f>IF(A252="","",IFERROR(VLOOKUP(A252,'بيانات العاملين'!$A$2:$J$501,4,FALSE),""))</f>
        <v>0</v>
      </c>
      <c r="D252" s="9">
        <f>IF(A252="","",IFERROR(VLOOKUP(A252,'بيانات العاملين'!$A$2:$J$501,8,FALSE),0))</f>
        <v>0</v>
      </c>
      <c r="E252" s="9">
        <f>IF(A252="","",MAX(0,D252*IFERROR(VLOOKUP(A252,'مدخلات الشهر'!$A$2:$K$501,3,FALSE),0)/(IFERROR(VLOOKUP(A252,'مدخلات الشهر'!$A$2:$K$501,3,FALSE),0)+IFERROR(VLOOKUP(A252,'مدخلات الشهر'!$A$2:$K$501,4,FALSE),0),1)))</f>
        <v>0</v>
      </c>
      <c r="F252" s="9">
        <f>IF(A252="","",IFERROR(VLOOKUP(A252,'مدخلات الشهر'!$A$2:$K$501,5,FALSE),0))</f>
        <v>0</v>
      </c>
      <c r="G252" s="9">
        <f>IF(A252="","",IFERROR(VLOOKUP(A252,'مدخلات الشهر'!$A$2:$K$501,6,FALSE),0))</f>
        <v>0</v>
      </c>
      <c r="H252" s="9">
        <f>IF(A252="","",IFERROR(VLOOKUP(A252,'مدخلات الشهر'!$A$2:$K$501,7,FALSE),0))</f>
        <v>0</v>
      </c>
      <c r="I252" s="9">
        <f>IF(A252="","",E252+F252+G252)</f>
        <v>0</v>
      </c>
      <c r="J252" s="9">
        <f>IF(A252="","",IFERROR(VLOOKUP(A252,'بيانات العاملين'!$A$2:$J$501,9,FALSE),0))</f>
        <v>0</v>
      </c>
      <c r="K252" s="9">
        <f>IF(A252="","",J252*'إعدادات'!$B$4)</f>
        <v>0</v>
      </c>
      <c r="L252" s="9">
        <f>IF(A252="","",SUM(MAX(0,MIN(MAX(0,(I252-K252)*'إعدادات'!$B$9-'إعدادات'!$B$8),'إعدادات'!$C$13)-'إعدادات'!$B$13)*'إعدادات'!$D$13,MAX(0,MIN(MAX(0,(I252-K252)*'إعدادات'!$B$9-'إعدادات'!$B$8),'إعدادات'!$C$14)-'إعدادات'!$B$14)*'إعدادات'!$D$14,MAX(0,MIN(MAX(0,(I252-K252)*'إعدادات'!$B$9-'إعدادات'!$B$8),'إعدادات'!$C$15)-'إعدادات'!$B$15)*'إعدادات'!$D$15,MAX(0,MIN(MAX(0,(I252-K252)*'إعدادات'!$B$9-'إعدادات'!$B$8),'إعدادات'!$C$16)-'إعدادات'!$B$16)*'إعدادات'!$D$16,MAX(0,MIN(MAX(0,(I252-K252)*'إعدادات'!$B$9-'إعدادات'!$B$8),'إعدادات'!$C$17)-'إعدادات'!$B$17)*'إعدادات'!$D$17,MAX(0,MIN(MAX(0,(I252-K252)*'إعدادات'!$B$9-'إعدادات'!$B$8),'إعدادات'!$C$18)-'إعدادات'!$B$18)*'إعدادات'!$D$18)/'إعدادات'!$B$9)</f>
        <v>0</v>
      </c>
      <c r="M252" s="9">
        <f>IF(A252="","",IFERROR(VLOOKUP(A252,'مدخلات الشهر'!$A$2:$K$501,8,FALSE),0))</f>
        <v>0</v>
      </c>
      <c r="N252" s="9">
        <f>IF(A252="","",IFERROR(VLOOKUP(A252,'مدخلات الشهر'!$A$2:$K$501,9,FALSE),0))</f>
        <v>0</v>
      </c>
      <c r="O252" s="9">
        <f>IF(A252="","",IFERROR(VLOOKUP(A252,'مدخلات الشهر'!$A$2:$K$501,10,FALSE),0))</f>
        <v>0</v>
      </c>
      <c r="P252" s="9">
        <f>IF(A252="","",SUM(K252:L252,M252:O252))</f>
        <v>0</v>
      </c>
      <c r="Q252" s="9">
        <f>IF(A252="","",E252+F252+G252+H252-P252)</f>
        <v>0</v>
      </c>
      <c r="R252" s="9">
        <f>IF(A252="","",J252*'إعدادات'!$B$5)</f>
        <v>0</v>
      </c>
      <c r="S252" s="9">
        <f>IF(A252="","",Q252+R252)</f>
        <v>0</v>
      </c>
    </row>
    <row r="253" spans="1:19" ht="20" customHeight="1">
      <c r="A253" s="5">
        <f>IF('بيانات العاملين'!A253="","",'بيانات العاملين'!A253)</f>
        <v>0</v>
      </c>
      <c r="B253" s="5">
        <f>IF(A253="","",IFERROR(VLOOKUP(A253,'بيانات العاملين'!$A$2:$J$501,2,FALSE),""))</f>
        <v>0</v>
      </c>
      <c r="C253" s="5">
        <f>IF(A253="","",IFERROR(VLOOKUP(A253,'بيانات العاملين'!$A$2:$J$501,4,FALSE),""))</f>
        <v>0</v>
      </c>
      <c r="D253" s="9">
        <f>IF(A253="","",IFERROR(VLOOKUP(A253,'بيانات العاملين'!$A$2:$J$501,8,FALSE),0))</f>
        <v>0</v>
      </c>
      <c r="E253" s="9">
        <f>IF(A253="","",MAX(0,D253*IFERROR(VLOOKUP(A253,'مدخلات الشهر'!$A$2:$K$501,3,FALSE),0)/(IFERROR(VLOOKUP(A253,'مدخلات الشهر'!$A$2:$K$501,3,FALSE),0)+IFERROR(VLOOKUP(A253,'مدخلات الشهر'!$A$2:$K$501,4,FALSE),0),1)))</f>
        <v>0</v>
      </c>
      <c r="F253" s="9">
        <f>IF(A253="","",IFERROR(VLOOKUP(A253,'مدخلات الشهر'!$A$2:$K$501,5,FALSE),0))</f>
        <v>0</v>
      </c>
      <c r="G253" s="9">
        <f>IF(A253="","",IFERROR(VLOOKUP(A253,'مدخلات الشهر'!$A$2:$K$501,6,FALSE),0))</f>
        <v>0</v>
      </c>
      <c r="H253" s="9">
        <f>IF(A253="","",IFERROR(VLOOKUP(A253,'مدخلات الشهر'!$A$2:$K$501,7,FALSE),0))</f>
        <v>0</v>
      </c>
      <c r="I253" s="9">
        <f>IF(A253="","",E253+F253+G253)</f>
        <v>0</v>
      </c>
      <c r="J253" s="9">
        <f>IF(A253="","",IFERROR(VLOOKUP(A253,'بيانات العاملين'!$A$2:$J$501,9,FALSE),0))</f>
        <v>0</v>
      </c>
      <c r="K253" s="9">
        <f>IF(A253="","",J253*'إعدادات'!$B$4)</f>
        <v>0</v>
      </c>
      <c r="L253" s="9">
        <f>IF(A253="","",SUM(MAX(0,MIN(MAX(0,(I253-K253)*'إعدادات'!$B$9-'إعدادات'!$B$8),'إعدادات'!$C$13)-'إعدادات'!$B$13)*'إعدادات'!$D$13,MAX(0,MIN(MAX(0,(I253-K253)*'إعدادات'!$B$9-'إعدادات'!$B$8),'إعدادات'!$C$14)-'إعدادات'!$B$14)*'إعدادات'!$D$14,MAX(0,MIN(MAX(0,(I253-K253)*'إعدادات'!$B$9-'إعدادات'!$B$8),'إعدادات'!$C$15)-'إعدادات'!$B$15)*'إعدادات'!$D$15,MAX(0,MIN(MAX(0,(I253-K253)*'إعدادات'!$B$9-'إعدادات'!$B$8),'إعدادات'!$C$16)-'إعدادات'!$B$16)*'إعدادات'!$D$16,MAX(0,MIN(MAX(0,(I253-K253)*'إعدادات'!$B$9-'إعدادات'!$B$8),'إعدادات'!$C$17)-'إعدادات'!$B$17)*'إعدادات'!$D$17,MAX(0,MIN(MAX(0,(I253-K253)*'إعدادات'!$B$9-'إعدادات'!$B$8),'إعدادات'!$C$18)-'إعدادات'!$B$18)*'إعدادات'!$D$18)/'إعدادات'!$B$9)</f>
        <v>0</v>
      </c>
      <c r="M253" s="9">
        <f>IF(A253="","",IFERROR(VLOOKUP(A253,'مدخلات الشهر'!$A$2:$K$501,8,FALSE),0))</f>
        <v>0</v>
      </c>
      <c r="N253" s="9">
        <f>IF(A253="","",IFERROR(VLOOKUP(A253,'مدخلات الشهر'!$A$2:$K$501,9,FALSE),0))</f>
        <v>0</v>
      </c>
      <c r="O253" s="9">
        <f>IF(A253="","",IFERROR(VLOOKUP(A253,'مدخلات الشهر'!$A$2:$K$501,10,FALSE),0))</f>
        <v>0</v>
      </c>
      <c r="P253" s="9">
        <f>IF(A253="","",SUM(K253:L253,M253:O253))</f>
        <v>0</v>
      </c>
      <c r="Q253" s="9">
        <f>IF(A253="","",E253+F253+G253+H253-P253)</f>
        <v>0</v>
      </c>
      <c r="R253" s="9">
        <f>IF(A253="","",J253*'إعدادات'!$B$5)</f>
        <v>0</v>
      </c>
      <c r="S253" s="9">
        <f>IF(A253="","",Q253+R253)</f>
        <v>0</v>
      </c>
    </row>
    <row r="254" spans="1:19" ht="20" customHeight="1">
      <c r="A254" s="5">
        <f>IF('بيانات العاملين'!A254="","",'بيانات العاملين'!A254)</f>
        <v>0</v>
      </c>
      <c r="B254" s="5">
        <f>IF(A254="","",IFERROR(VLOOKUP(A254,'بيانات العاملين'!$A$2:$J$501,2,FALSE),""))</f>
        <v>0</v>
      </c>
      <c r="C254" s="5">
        <f>IF(A254="","",IFERROR(VLOOKUP(A254,'بيانات العاملين'!$A$2:$J$501,4,FALSE),""))</f>
        <v>0</v>
      </c>
      <c r="D254" s="9">
        <f>IF(A254="","",IFERROR(VLOOKUP(A254,'بيانات العاملين'!$A$2:$J$501,8,FALSE),0))</f>
        <v>0</v>
      </c>
      <c r="E254" s="9">
        <f>IF(A254="","",MAX(0,D254*IFERROR(VLOOKUP(A254,'مدخلات الشهر'!$A$2:$K$501,3,FALSE),0)/(IFERROR(VLOOKUP(A254,'مدخلات الشهر'!$A$2:$K$501,3,FALSE),0)+IFERROR(VLOOKUP(A254,'مدخلات الشهر'!$A$2:$K$501,4,FALSE),0),1)))</f>
        <v>0</v>
      </c>
      <c r="F254" s="9">
        <f>IF(A254="","",IFERROR(VLOOKUP(A254,'مدخلات الشهر'!$A$2:$K$501,5,FALSE),0))</f>
        <v>0</v>
      </c>
      <c r="G254" s="9">
        <f>IF(A254="","",IFERROR(VLOOKUP(A254,'مدخلات الشهر'!$A$2:$K$501,6,FALSE),0))</f>
        <v>0</v>
      </c>
      <c r="H254" s="9">
        <f>IF(A254="","",IFERROR(VLOOKUP(A254,'مدخلات الشهر'!$A$2:$K$501,7,FALSE),0))</f>
        <v>0</v>
      </c>
      <c r="I254" s="9">
        <f>IF(A254="","",E254+F254+G254)</f>
        <v>0</v>
      </c>
      <c r="J254" s="9">
        <f>IF(A254="","",IFERROR(VLOOKUP(A254,'بيانات العاملين'!$A$2:$J$501,9,FALSE),0))</f>
        <v>0</v>
      </c>
      <c r="K254" s="9">
        <f>IF(A254="","",J254*'إعدادات'!$B$4)</f>
        <v>0</v>
      </c>
      <c r="L254" s="9">
        <f>IF(A254="","",SUM(MAX(0,MIN(MAX(0,(I254-K254)*'إعدادات'!$B$9-'إعدادات'!$B$8),'إعدادات'!$C$13)-'إعدادات'!$B$13)*'إعدادات'!$D$13,MAX(0,MIN(MAX(0,(I254-K254)*'إعدادات'!$B$9-'إعدادات'!$B$8),'إعدادات'!$C$14)-'إعدادات'!$B$14)*'إعدادات'!$D$14,MAX(0,MIN(MAX(0,(I254-K254)*'إعدادات'!$B$9-'إعدادات'!$B$8),'إعدادات'!$C$15)-'إعدادات'!$B$15)*'إعدادات'!$D$15,MAX(0,MIN(MAX(0,(I254-K254)*'إعدادات'!$B$9-'إعدادات'!$B$8),'إعدادات'!$C$16)-'إعدادات'!$B$16)*'إعدادات'!$D$16,MAX(0,MIN(MAX(0,(I254-K254)*'إعدادات'!$B$9-'إعدادات'!$B$8),'إعدادات'!$C$17)-'إعدادات'!$B$17)*'إعدادات'!$D$17,MAX(0,MIN(MAX(0,(I254-K254)*'إعدادات'!$B$9-'إعدادات'!$B$8),'إعدادات'!$C$18)-'إعدادات'!$B$18)*'إعدادات'!$D$18)/'إعدادات'!$B$9)</f>
        <v>0</v>
      </c>
      <c r="M254" s="9">
        <f>IF(A254="","",IFERROR(VLOOKUP(A254,'مدخلات الشهر'!$A$2:$K$501,8,FALSE),0))</f>
        <v>0</v>
      </c>
      <c r="N254" s="9">
        <f>IF(A254="","",IFERROR(VLOOKUP(A254,'مدخلات الشهر'!$A$2:$K$501,9,FALSE),0))</f>
        <v>0</v>
      </c>
      <c r="O254" s="9">
        <f>IF(A254="","",IFERROR(VLOOKUP(A254,'مدخلات الشهر'!$A$2:$K$501,10,FALSE),0))</f>
        <v>0</v>
      </c>
      <c r="P254" s="9">
        <f>IF(A254="","",SUM(K254:L254,M254:O254))</f>
        <v>0</v>
      </c>
      <c r="Q254" s="9">
        <f>IF(A254="","",E254+F254+G254+H254-P254)</f>
        <v>0</v>
      </c>
      <c r="R254" s="9">
        <f>IF(A254="","",J254*'إعدادات'!$B$5)</f>
        <v>0</v>
      </c>
      <c r="S254" s="9">
        <f>IF(A254="","",Q254+R254)</f>
        <v>0</v>
      </c>
    </row>
    <row r="255" spans="1:19" ht="20" customHeight="1">
      <c r="A255" s="5">
        <f>IF('بيانات العاملين'!A255="","",'بيانات العاملين'!A255)</f>
        <v>0</v>
      </c>
      <c r="B255" s="5">
        <f>IF(A255="","",IFERROR(VLOOKUP(A255,'بيانات العاملين'!$A$2:$J$501,2,FALSE),""))</f>
        <v>0</v>
      </c>
      <c r="C255" s="5">
        <f>IF(A255="","",IFERROR(VLOOKUP(A255,'بيانات العاملين'!$A$2:$J$501,4,FALSE),""))</f>
        <v>0</v>
      </c>
      <c r="D255" s="9">
        <f>IF(A255="","",IFERROR(VLOOKUP(A255,'بيانات العاملين'!$A$2:$J$501,8,FALSE),0))</f>
        <v>0</v>
      </c>
      <c r="E255" s="9">
        <f>IF(A255="","",MAX(0,D255*IFERROR(VLOOKUP(A255,'مدخلات الشهر'!$A$2:$K$501,3,FALSE),0)/(IFERROR(VLOOKUP(A255,'مدخلات الشهر'!$A$2:$K$501,3,FALSE),0)+IFERROR(VLOOKUP(A255,'مدخلات الشهر'!$A$2:$K$501,4,FALSE),0),1)))</f>
        <v>0</v>
      </c>
      <c r="F255" s="9">
        <f>IF(A255="","",IFERROR(VLOOKUP(A255,'مدخلات الشهر'!$A$2:$K$501,5,FALSE),0))</f>
        <v>0</v>
      </c>
      <c r="G255" s="9">
        <f>IF(A255="","",IFERROR(VLOOKUP(A255,'مدخلات الشهر'!$A$2:$K$501,6,FALSE),0))</f>
        <v>0</v>
      </c>
      <c r="H255" s="9">
        <f>IF(A255="","",IFERROR(VLOOKUP(A255,'مدخلات الشهر'!$A$2:$K$501,7,FALSE),0))</f>
        <v>0</v>
      </c>
      <c r="I255" s="9">
        <f>IF(A255="","",E255+F255+G255)</f>
        <v>0</v>
      </c>
      <c r="J255" s="9">
        <f>IF(A255="","",IFERROR(VLOOKUP(A255,'بيانات العاملين'!$A$2:$J$501,9,FALSE),0))</f>
        <v>0</v>
      </c>
      <c r="K255" s="9">
        <f>IF(A255="","",J255*'إعدادات'!$B$4)</f>
        <v>0</v>
      </c>
      <c r="L255" s="9">
        <f>IF(A255="","",SUM(MAX(0,MIN(MAX(0,(I255-K255)*'إعدادات'!$B$9-'إعدادات'!$B$8),'إعدادات'!$C$13)-'إعدادات'!$B$13)*'إعدادات'!$D$13,MAX(0,MIN(MAX(0,(I255-K255)*'إعدادات'!$B$9-'إعدادات'!$B$8),'إعدادات'!$C$14)-'إعدادات'!$B$14)*'إعدادات'!$D$14,MAX(0,MIN(MAX(0,(I255-K255)*'إعدادات'!$B$9-'إعدادات'!$B$8),'إعدادات'!$C$15)-'إعدادات'!$B$15)*'إعدادات'!$D$15,MAX(0,MIN(MAX(0,(I255-K255)*'إعدادات'!$B$9-'إعدادات'!$B$8),'إعدادات'!$C$16)-'إعدادات'!$B$16)*'إعدادات'!$D$16,MAX(0,MIN(MAX(0,(I255-K255)*'إعدادات'!$B$9-'إعدادات'!$B$8),'إعدادات'!$C$17)-'إعدادات'!$B$17)*'إعدادات'!$D$17,MAX(0,MIN(MAX(0,(I255-K255)*'إعدادات'!$B$9-'إعدادات'!$B$8),'إعدادات'!$C$18)-'إعدادات'!$B$18)*'إعدادات'!$D$18)/'إعدادات'!$B$9)</f>
        <v>0</v>
      </c>
      <c r="M255" s="9">
        <f>IF(A255="","",IFERROR(VLOOKUP(A255,'مدخلات الشهر'!$A$2:$K$501,8,FALSE),0))</f>
        <v>0</v>
      </c>
      <c r="N255" s="9">
        <f>IF(A255="","",IFERROR(VLOOKUP(A255,'مدخلات الشهر'!$A$2:$K$501,9,FALSE),0))</f>
        <v>0</v>
      </c>
      <c r="O255" s="9">
        <f>IF(A255="","",IFERROR(VLOOKUP(A255,'مدخلات الشهر'!$A$2:$K$501,10,FALSE),0))</f>
        <v>0</v>
      </c>
      <c r="P255" s="9">
        <f>IF(A255="","",SUM(K255:L255,M255:O255))</f>
        <v>0</v>
      </c>
      <c r="Q255" s="9">
        <f>IF(A255="","",E255+F255+G255+H255-P255)</f>
        <v>0</v>
      </c>
      <c r="R255" s="9">
        <f>IF(A255="","",J255*'إعدادات'!$B$5)</f>
        <v>0</v>
      </c>
      <c r="S255" s="9">
        <f>IF(A255="","",Q255+R255)</f>
        <v>0</v>
      </c>
    </row>
    <row r="256" spans="1:19" ht="20" customHeight="1">
      <c r="A256" s="5">
        <f>IF('بيانات العاملين'!A256="","",'بيانات العاملين'!A256)</f>
        <v>0</v>
      </c>
      <c r="B256" s="5">
        <f>IF(A256="","",IFERROR(VLOOKUP(A256,'بيانات العاملين'!$A$2:$J$501,2,FALSE),""))</f>
        <v>0</v>
      </c>
      <c r="C256" s="5">
        <f>IF(A256="","",IFERROR(VLOOKUP(A256,'بيانات العاملين'!$A$2:$J$501,4,FALSE),""))</f>
        <v>0</v>
      </c>
      <c r="D256" s="9">
        <f>IF(A256="","",IFERROR(VLOOKUP(A256,'بيانات العاملين'!$A$2:$J$501,8,FALSE),0))</f>
        <v>0</v>
      </c>
      <c r="E256" s="9">
        <f>IF(A256="","",MAX(0,D256*IFERROR(VLOOKUP(A256,'مدخلات الشهر'!$A$2:$K$501,3,FALSE),0)/(IFERROR(VLOOKUP(A256,'مدخلات الشهر'!$A$2:$K$501,3,FALSE),0)+IFERROR(VLOOKUP(A256,'مدخلات الشهر'!$A$2:$K$501,4,FALSE),0),1)))</f>
        <v>0</v>
      </c>
      <c r="F256" s="9">
        <f>IF(A256="","",IFERROR(VLOOKUP(A256,'مدخلات الشهر'!$A$2:$K$501,5,FALSE),0))</f>
        <v>0</v>
      </c>
      <c r="G256" s="9">
        <f>IF(A256="","",IFERROR(VLOOKUP(A256,'مدخلات الشهر'!$A$2:$K$501,6,FALSE),0))</f>
        <v>0</v>
      </c>
      <c r="H256" s="9">
        <f>IF(A256="","",IFERROR(VLOOKUP(A256,'مدخلات الشهر'!$A$2:$K$501,7,FALSE),0))</f>
        <v>0</v>
      </c>
      <c r="I256" s="9">
        <f>IF(A256="","",E256+F256+G256)</f>
        <v>0</v>
      </c>
      <c r="J256" s="9">
        <f>IF(A256="","",IFERROR(VLOOKUP(A256,'بيانات العاملين'!$A$2:$J$501,9,FALSE),0))</f>
        <v>0</v>
      </c>
      <c r="K256" s="9">
        <f>IF(A256="","",J256*'إعدادات'!$B$4)</f>
        <v>0</v>
      </c>
      <c r="L256" s="9">
        <f>IF(A256="","",SUM(MAX(0,MIN(MAX(0,(I256-K256)*'إعدادات'!$B$9-'إعدادات'!$B$8),'إعدادات'!$C$13)-'إعدادات'!$B$13)*'إعدادات'!$D$13,MAX(0,MIN(MAX(0,(I256-K256)*'إعدادات'!$B$9-'إعدادات'!$B$8),'إعدادات'!$C$14)-'إعدادات'!$B$14)*'إعدادات'!$D$14,MAX(0,MIN(MAX(0,(I256-K256)*'إعدادات'!$B$9-'إعدادات'!$B$8),'إعدادات'!$C$15)-'إعدادات'!$B$15)*'إعدادات'!$D$15,MAX(0,MIN(MAX(0,(I256-K256)*'إعدادات'!$B$9-'إعدادات'!$B$8),'إعدادات'!$C$16)-'إعدادات'!$B$16)*'إعدادات'!$D$16,MAX(0,MIN(MAX(0,(I256-K256)*'إعدادات'!$B$9-'إعدادات'!$B$8),'إعدادات'!$C$17)-'إعدادات'!$B$17)*'إعدادات'!$D$17,MAX(0,MIN(MAX(0,(I256-K256)*'إعدادات'!$B$9-'إعدادات'!$B$8),'إعدادات'!$C$18)-'إعدادات'!$B$18)*'إعدادات'!$D$18)/'إعدادات'!$B$9)</f>
        <v>0</v>
      </c>
      <c r="M256" s="9">
        <f>IF(A256="","",IFERROR(VLOOKUP(A256,'مدخلات الشهر'!$A$2:$K$501,8,FALSE),0))</f>
        <v>0</v>
      </c>
      <c r="N256" s="9">
        <f>IF(A256="","",IFERROR(VLOOKUP(A256,'مدخلات الشهر'!$A$2:$K$501,9,FALSE),0))</f>
        <v>0</v>
      </c>
      <c r="O256" s="9">
        <f>IF(A256="","",IFERROR(VLOOKUP(A256,'مدخلات الشهر'!$A$2:$K$501,10,FALSE),0))</f>
        <v>0</v>
      </c>
      <c r="P256" s="9">
        <f>IF(A256="","",SUM(K256:L256,M256:O256))</f>
        <v>0</v>
      </c>
      <c r="Q256" s="9">
        <f>IF(A256="","",E256+F256+G256+H256-P256)</f>
        <v>0</v>
      </c>
      <c r="R256" s="9">
        <f>IF(A256="","",J256*'إعدادات'!$B$5)</f>
        <v>0</v>
      </c>
      <c r="S256" s="9">
        <f>IF(A256="","",Q256+R256)</f>
        <v>0</v>
      </c>
    </row>
    <row r="257" spans="1:19" ht="20" customHeight="1">
      <c r="A257" s="5">
        <f>IF('بيانات العاملين'!A257="","",'بيانات العاملين'!A257)</f>
        <v>0</v>
      </c>
      <c r="B257" s="5">
        <f>IF(A257="","",IFERROR(VLOOKUP(A257,'بيانات العاملين'!$A$2:$J$501,2,FALSE),""))</f>
        <v>0</v>
      </c>
      <c r="C257" s="5">
        <f>IF(A257="","",IFERROR(VLOOKUP(A257,'بيانات العاملين'!$A$2:$J$501,4,FALSE),""))</f>
        <v>0</v>
      </c>
      <c r="D257" s="9">
        <f>IF(A257="","",IFERROR(VLOOKUP(A257,'بيانات العاملين'!$A$2:$J$501,8,FALSE),0))</f>
        <v>0</v>
      </c>
      <c r="E257" s="9">
        <f>IF(A257="","",MAX(0,D257*IFERROR(VLOOKUP(A257,'مدخلات الشهر'!$A$2:$K$501,3,FALSE),0)/(IFERROR(VLOOKUP(A257,'مدخلات الشهر'!$A$2:$K$501,3,FALSE),0)+IFERROR(VLOOKUP(A257,'مدخلات الشهر'!$A$2:$K$501,4,FALSE),0),1)))</f>
        <v>0</v>
      </c>
      <c r="F257" s="9">
        <f>IF(A257="","",IFERROR(VLOOKUP(A257,'مدخلات الشهر'!$A$2:$K$501,5,FALSE),0))</f>
        <v>0</v>
      </c>
      <c r="G257" s="9">
        <f>IF(A257="","",IFERROR(VLOOKUP(A257,'مدخلات الشهر'!$A$2:$K$501,6,FALSE),0))</f>
        <v>0</v>
      </c>
      <c r="H257" s="9">
        <f>IF(A257="","",IFERROR(VLOOKUP(A257,'مدخلات الشهر'!$A$2:$K$501,7,FALSE),0))</f>
        <v>0</v>
      </c>
      <c r="I257" s="9">
        <f>IF(A257="","",E257+F257+G257)</f>
        <v>0</v>
      </c>
      <c r="J257" s="9">
        <f>IF(A257="","",IFERROR(VLOOKUP(A257,'بيانات العاملين'!$A$2:$J$501,9,FALSE),0))</f>
        <v>0</v>
      </c>
      <c r="K257" s="9">
        <f>IF(A257="","",J257*'إعدادات'!$B$4)</f>
        <v>0</v>
      </c>
      <c r="L257" s="9">
        <f>IF(A257="","",SUM(MAX(0,MIN(MAX(0,(I257-K257)*'إعدادات'!$B$9-'إعدادات'!$B$8),'إعدادات'!$C$13)-'إعدادات'!$B$13)*'إعدادات'!$D$13,MAX(0,MIN(MAX(0,(I257-K257)*'إعدادات'!$B$9-'إعدادات'!$B$8),'إعدادات'!$C$14)-'إعدادات'!$B$14)*'إعدادات'!$D$14,MAX(0,MIN(MAX(0,(I257-K257)*'إعدادات'!$B$9-'إعدادات'!$B$8),'إعدادات'!$C$15)-'إعدادات'!$B$15)*'إعدادات'!$D$15,MAX(0,MIN(MAX(0,(I257-K257)*'إعدادات'!$B$9-'إعدادات'!$B$8),'إعدادات'!$C$16)-'إعدادات'!$B$16)*'إعدادات'!$D$16,MAX(0,MIN(MAX(0,(I257-K257)*'إعدادات'!$B$9-'إعدادات'!$B$8),'إعدادات'!$C$17)-'إعدادات'!$B$17)*'إعدادات'!$D$17,MAX(0,MIN(MAX(0,(I257-K257)*'إعدادات'!$B$9-'إعدادات'!$B$8),'إعدادات'!$C$18)-'إعدادات'!$B$18)*'إعدادات'!$D$18)/'إعدادات'!$B$9)</f>
        <v>0</v>
      </c>
      <c r="M257" s="9">
        <f>IF(A257="","",IFERROR(VLOOKUP(A257,'مدخلات الشهر'!$A$2:$K$501,8,FALSE),0))</f>
        <v>0</v>
      </c>
      <c r="N257" s="9">
        <f>IF(A257="","",IFERROR(VLOOKUP(A257,'مدخلات الشهر'!$A$2:$K$501,9,FALSE),0))</f>
        <v>0</v>
      </c>
      <c r="O257" s="9">
        <f>IF(A257="","",IFERROR(VLOOKUP(A257,'مدخلات الشهر'!$A$2:$K$501,10,FALSE),0))</f>
        <v>0</v>
      </c>
      <c r="P257" s="9">
        <f>IF(A257="","",SUM(K257:L257,M257:O257))</f>
        <v>0</v>
      </c>
      <c r="Q257" s="9">
        <f>IF(A257="","",E257+F257+G257+H257-P257)</f>
        <v>0</v>
      </c>
      <c r="R257" s="9">
        <f>IF(A257="","",J257*'إعدادات'!$B$5)</f>
        <v>0</v>
      </c>
      <c r="S257" s="9">
        <f>IF(A257="","",Q257+R257)</f>
        <v>0</v>
      </c>
    </row>
    <row r="258" spans="1:19" ht="20" customHeight="1">
      <c r="A258" s="5">
        <f>IF('بيانات العاملين'!A258="","",'بيانات العاملين'!A258)</f>
        <v>0</v>
      </c>
      <c r="B258" s="5">
        <f>IF(A258="","",IFERROR(VLOOKUP(A258,'بيانات العاملين'!$A$2:$J$501,2,FALSE),""))</f>
        <v>0</v>
      </c>
      <c r="C258" s="5">
        <f>IF(A258="","",IFERROR(VLOOKUP(A258,'بيانات العاملين'!$A$2:$J$501,4,FALSE),""))</f>
        <v>0</v>
      </c>
      <c r="D258" s="9">
        <f>IF(A258="","",IFERROR(VLOOKUP(A258,'بيانات العاملين'!$A$2:$J$501,8,FALSE),0))</f>
        <v>0</v>
      </c>
      <c r="E258" s="9">
        <f>IF(A258="","",MAX(0,D258*IFERROR(VLOOKUP(A258,'مدخلات الشهر'!$A$2:$K$501,3,FALSE),0)/(IFERROR(VLOOKUP(A258,'مدخلات الشهر'!$A$2:$K$501,3,FALSE),0)+IFERROR(VLOOKUP(A258,'مدخلات الشهر'!$A$2:$K$501,4,FALSE),0),1)))</f>
        <v>0</v>
      </c>
      <c r="F258" s="9">
        <f>IF(A258="","",IFERROR(VLOOKUP(A258,'مدخلات الشهر'!$A$2:$K$501,5,FALSE),0))</f>
        <v>0</v>
      </c>
      <c r="G258" s="9">
        <f>IF(A258="","",IFERROR(VLOOKUP(A258,'مدخلات الشهر'!$A$2:$K$501,6,FALSE),0))</f>
        <v>0</v>
      </c>
      <c r="H258" s="9">
        <f>IF(A258="","",IFERROR(VLOOKUP(A258,'مدخلات الشهر'!$A$2:$K$501,7,FALSE),0))</f>
        <v>0</v>
      </c>
      <c r="I258" s="9">
        <f>IF(A258="","",E258+F258+G258)</f>
        <v>0</v>
      </c>
      <c r="J258" s="9">
        <f>IF(A258="","",IFERROR(VLOOKUP(A258,'بيانات العاملين'!$A$2:$J$501,9,FALSE),0))</f>
        <v>0</v>
      </c>
      <c r="K258" s="9">
        <f>IF(A258="","",J258*'إعدادات'!$B$4)</f>
        <v>0</v>
      </c>
      <c r="L258" s="9">
        <f>IF(A258="","",SUM(MAX(0,MIN(MAX(0,(I258-K258)*'إعدادات'!$B$9-'إعدادات'!$B$8),'إعدادات'!$C$13)-'إعدادات'!$B$13)*'إعدادات'!$D$13,MAX(0,MIN(MAX(0,(I258-K258)*'إعدادات'!$B$9-'إعدادات'!$B$8),'إعدادات'!$C$14)-'إعدادات'!$B$14)*'إعدادات'!$D$14,MAX(0,MIN(MAX(0,(I258-K258)*'إعدادات'!$B$9-'إعدادات'!$B$8),'إعدادات'!$C$15)-'إعدادات'!$B$15)*'إعدادات'!$D$15,MAX(0,MIN(MAX(0,(I258-K258)*'إعدادات'!$B$9-'إعدادات'!$B$8),'إعدادات'!$C$16)-'إعدادات'!$B$16)*'إعدادات'!$D$16,MAX(0,MIN(MAX(0,(I258-K258)*'إعدادات'!$B$9-'إعدادات'!$B$8),'إعدادات'!$C$17)-'إعدادات'!$B$17)*'إعدادات'!$D$17,MAX(0,MIN(MAX(0,(I258-K258)*'إعدادات'!$B$9-'إعدادات'!$B$8),'إعدادات'!$C$18)-'إعدادات'!$B$18)*'إعدادات'!$D$18)/'إعدادات'!$B$9)</f>
        <v>0</v>
      </c>
      <c r="M258" s="9">
        <f>IF(A258="","",IFERROR(VLOOKUP(A258,'مدخلات الشهر'!$A$2:$K$501,8,FALSE),0))</f>
        <v>0</v>
      </c>
      <c r="N258" s="9">
        <f>IF(A258="","",IFERROR(VLOOKUP(A258,'مدخلات الشهر'!$A$2:$K$501,9,FALSE),0))</f>
        <v>0</v>
      </c>
      <c r="O258" s="9">
        <f>IF(A258="","",IFERROR(VLOOKUP(A258,'مدخلات الشهر'!$A$2:$K$501,10,FALSE),0))</f>
        <v>0</v>
      </c>
      <c r="P258" s="9">
        <f>IF(A258="","",SUM(K258:L258,M258:O258))</f>
        <v>0</v>
      </c>
      <c r="Q258" s="9">
        <f>IF(A258="","",E258+F258+G258+H258-P258)</f>
        <v>0</v>
      </c>
      <c r="R258" s="9">
        <f>IF(A258="","",J258*'إعدادات'!$B$5)</f>
        <v>0</v>
      </c>
      <c r="S258" s="9">
        <f>IF(A258="","",Q258+R258)</f>
        <v>0</v>
      </c>
    </row>
    <row r="259" spans="1:19" ht="20" customHeight="1">
      <c r="A259" s="5">
        <f>IF('بيانات العاملين'!A259="","",'بيانات العاملين'!A259)</f>
        <v>0</v>
      </c>
      <c r="B259" s="5">
        <f>IF(A259="","",IFERROR(VLOOKUP(A259,'بيانات العاملين'!$A$2:$J$501,2,FALSE),""))</f>
        <v>0</v>
      </c>
      <c r="C259" s="5">
        <f>IF(A259="","",IFERROR(VLOOKUP(A259,'بيانات العاملين'!$A$2:$J$501,4,FALSE),""))</f>
        <v>0</v>
      </c>
      <c r="D259" s="9">
        <f>IF(A259="","",IFERROR(VLOOKUP(A259,'بيانات العاملين'!$A$2:$J$501,8,FALSE),0))</f>
        <v>0</v>
      </c>
      <c r="E259" s="9">
        <f>IF(A259="","",MAX(0,D259*IFERROR(VLOOKUP(A259,'مدخلات الشهر'!$A$2:$K$501,3,FALSE),0)/(IFERROR(VLOOKUP(A259,'مدخلات الشهر'!$A$2:$K$501,3,FALSE),0)+IFERROR(VLOOKUP(A259,'مدخلات الشهر'!$A$2:$K$501,4,FALSE),0),1)))</f>
        <v>0</v>
      </c>
      <c r="F259" s="9">
        <f>IF(A259="","",IFERROR(VLOOKUP(A259,'مدخلات الشهر'!$A$2:$K$501,5,FALSE),0))</f>
        <v>0</v>
      </c>
      <c r="G259" s="9">
        <f>IF(A259="","",IFERROR(VLOOKUP(A259,'مدخلات الشهر'!$A$2:$K$501,6,FALSE),0))</f>
        <v>0</v>
      </c>
      <c r="H259" s="9">
        <f>IF(A259="","",IFERROR(VLOOKUP(A259,'مدخلات الشهر'!$A$2:$K$501,7,FALSE),0))</f>
        <v>0</v>
      </c>
      <c r="I259" s="9">
        <f>IF(A259="","",E259+F259+G259)</f>
        <v>0</v>
      </c>
      <c r="J259" s="9">
        <f>IF(A259="","",IFERROR(VLOOKUP(A259,'بيانات العاملين'!$A$2:$J$501,9,FALSE),0))</f>
        <v>0</v>
      </c>
      <c r="K259" s="9">
        <f>IF(A259="","",J259*'إعدادات'!$B$4)</f>
        <v>0</v>
      </c>
      <c r="L259" s="9">
        <f>IF(A259="","",SUM(MAX(0,MIN(MAX(0,(I259-K259)*'إعدادات'!$B$9-'إعدادات'!$B$8),'إعدادات'!$C$13)-'إعدادات'!$B$13)*'إعدادات'!$D$13,MAX(0,MIN(MAX(0,(I259-K259)*'إعدادات'!$B$9-'إعدادات'!$B$8),'إعدادات'!$C$14)-'إعدادات'!$B$14)*'إعدادات'!$D$14,MAX(0,MIN(MAX(0,(I259-K259)*'إعدادات'!$B$9-'إعدادات'!$B$8),'إعدادات'!$C$15)-'إعدادات'!$B$15)*'إعدادات'!$D$15,MAX(0,MIN(MAX(0,(I259-K259)*'إعدادات'!$B$9-'إعدادات'!$B$8),'إعدادات'!$C$16)-'إعدادات'!$B$16)*'إعدادات'!$D$16,MAX(0,MIN(MAX(0,(I259-K259)*'إعدادات'!$B$9-'إعدادات'!$B$8),'إعدادات'!$C$17)-'إعدادات'!$B$17)*'إعدادات'!$D$17,MAX(0,MIN(MAX(0,(I259-K259)*'إعدادات'!$B$9-'إعدادات'!$B$8),'إعدادات'!$C$18)-'إعدادات'!$B$18)*'إعدادات'!$D$18)/'إعدادات'!$B$9)</f>
        <v>0</v>
      </c>
      <c r="M259" s="9">
        <f>IF(A259="","",IFERROR(VLOOKUP(A259,'مدخلات الشهر'!$A$2:$K$501,8,FALSE),0))</f>
        <v>0</v>
      </c>
      <c r="N259" s="9">
        <f>IF(A259="","",IFERROR(VLOOKUP(A259,'مدخلات الشهر'!$A$2:$K$501,9,FALSE),0))</f>
        <v>0</v>
      </c>
      <c r="O259" s="9">
        <f>IF(A259="","",IFERROR(VLOOKUP(A259,'مدخلات الشهر'!$A$2:$K$501,10,FALSE),0))</f>
        <v>0</v>
      </c>
      <c r="P259" s="9">
        <f>IF(A259="","",SUM(K259:L259,M259:O259))</f>
        <v>0</v>
      </c>
      <c r="Q259" s="9">
        <f>IF(A259="","",E259+F259+G259+H259-P259)</f>
        <v>0</v>
      </c>
      <c r="R259" s="9">
        <f>IF(A259="","",J259*'إعدادات'!$B$5)</f>
        <v>0</v>
      </c>
      <c r="S259" s="9">
        <f>IF(A259="","",Q259+R259)</f>
        <v>0</v>
      </c>
    </row>
    <row r="260" spans="1:19" ht="20" customHeight="1">
      <c r="A260" s="5">
        <f>IF('بيانات العاملين'!A260="","",'بيانات العاملين'!A260)</f>
        <v>0</v>
      </c>
      <c r="B260" s="5">
        <f>IF(A260="","",IFERROR(VLOOKUP(A260,'بيانات العاملين'!$A$2:$J$501,2,FALSE),""))</f>
        <v>0</v>
      </c>
      <c r="C260" s="5">
        <f>IF(A260="","",IFERROR(VLOOKUP(A260,'بيانات العاملين'!$A$2:$J$501,4,FALSE),""))</f>
        <v>0</v>
      </c>
      <c r="D260" s="9">
        <f>IF(A260="","",IFERROR(VLOOKUP(A260,'بيانات العاملين'!$A$2:$J$501,8,FALSE),0))</f>
        <v>0</v>
      </c>
      <c r="E260" s="9">
        <f>IF(A260="","",MAX(0,D260*IFERROR(VLOOKUP(A260,'مدخلات الشهر'!$A$2:$K$501,3,FALSE),0)/(IFERROR(VLOOKUP(A260,'مدخلات الشهر'!$A$2:$K$501,3,FALSE),0)+IFERROR(VLOOKUP(A260,'مدخلات الشهر'!$A$2:$K$501,4,FALSE),0),1)))</f>
        <v>0</v>
      </c>
      <c r="F260" s="9">
        <f>IF(A260="","",IFERROR(VLOOKUP(A260,'مدخلات الشهر'!$A$2:$K$501,5,FALSE),0))</f>
        <v>0</v>
      </c>
      <c r="G260" s="9">
        <f>IF(A260="","",IFERROR(VLOOKUP(A260,'مدخلات الشهر'!$A$2:$K$501,6,FALSE),0))</f>
        <v>0</v>
      </c>
      <c r="H260" s="9">
        <f>IF(A260="","",IFERROR(VLOOKUP(A260,'مدخلات الشهر'!$A$2:$K$501,7,FALSE),0))</f>
        <v>0</v>
      </c>
      <c r="I260" s="9">
        <f>IF(A260="","",E260+F260+G260)</f>
        <v>0</v>
      </c>
      <c r="J260" s="9">
        <f>IF(A260="","",IFERROR(VLOOKUP(A260,'بيانات العاملين'!$A$2:$J$501,9,FALSE),0))</f>
        <v>0</v>
      </c>
      <c r="K260" s="9">
        <f>IF(A260="","",J260*'إعدادات'!$B$4)</f>
        <v>0</v>
      </c>
      <c r="L260" s="9">
        <f>IF(A260="","",SUM(MAX(0,MIN(MAX(0,(I260-K260)*'إعدادات'!$B$9-'إعدادات'!$B$8),'إعدادات'!$C$13)-'إعدادات'!$B$13)*'إعدادات'!$D$13,MAX(0,MIN(MAX(0,(I260-K260)*'إعدادات'!$B$9-'إعدادات'!$B$8),'إعدادات'!$C$14)-'إعدادات'!$B$14)*'إعدادات'!$D$14,MAX(0,MIN(MAX(0,(I260-K260)*'إعدادات'!$B$9-'إعدادات'!$B$8),'إعدادات'!$C$15)-'إعدادات'!$B$15)*'إعدادات'!$D$15,MAX(0,MIN(MAX(0,(I260-K260)*'إعدادات'!$B$9-'إعدادات'!$B$8),'إعدادات'!$C$16)-'إعدادات'!$B$16)*'إعدادات'!$D$16,MAX(0,MIN(MAX(0,(I260-K260)*'إعدادات'!$B$9-'إعدادات'!$B$8),'إعدادات'!$C$17)-'إعدادات'!$B$17)*'إعدادات'!$D$17,MAX(0,MIN(MAX(0,(I260-K260)*'إعدادات'!$B$9-'إعدادات'!$B$8),'إعدادات'!$C$18)-'إعدادات'!$B$18)*'إعدادات'!$D$18)/'إعدادات'!$B$9)</f>
        <v>0</v>
      </c>
      <c r="M260" s="9">
        <f>IF(A260="","",IFERROR(VLOOKUP(A260,'مدخلات الشهر'!$A$2:$K$501,8,FALSE),0))</f>
        <v>0</v>
      </c>
      <c r="N260" s="9">
        <f>IF(A260="","",IFERROR(VLOOKUP(A260,'مدخلات الشهر'!$A$2:$K$501,9,FALSE),0))</f>
        <v>0</v>
      </c>
      <c r="O260" s="9">
        <f>IF(A260="","",IFERROR(VLOOKUP(A260,'مدخلات الشهر'!$A$2:$K$501,10,FALSE),0))</f>
        <v>0</v>
      </c>
      <c r="P260" s="9">
        <f>IF(A260="","",SUM(K260:L260,M260:O260))</f>
        <v>0</v>
      </c>
      <c r="Q260" s="9">
        <f>IF(A260="","",E260+F260+G260+H260-P260)</f>
        <v>0</v>
      </c>
      <c r="R260" s="9">
        <f>IF(A260="","",J260*'إعدادات'!$B$5)</f>
        <v>0</v>
      </c>
      <c r="S260" s="9">
        <f>IF(A260="","",Q260+R260)</f>
        <v>0</v>
      </c>
    </row>
    <row r="261" spans="1:19" ht="20" customHeight="1">
      <c r="A261" s="5">
        <f>IF('بيانات العاملين'!A261="","",'بيانات العاملين'!A261)</f>
        <v>0</v>
      </c>
      <c r="B261" s="5">
        <f>IF(A261="","",IFERROR(VLOOKUP(A261,'بيانات العاملين'!$A$2:$J$501,2,FALSE),""))</f>
        <v>0</v>
      </c>
      <c r="C261" s="5">
        <f>IF(A261="","",IFERROR(VLOOKUP(A261,'بيانات العاملين'!$A$2:$J$501,4,FALSE),""))</f>
        <v>0</v>
      </c>
      <c r="D261" s="9">
        <f>IF(A261="","",IFERROR(VLOOKUP(A261,'بيانات العاملين'!$A$2:$J$501,8,FALSE),0))</f>
        <v>0</v>
      </c>
      <c r="E261" s="9">
        <f>IF(A261="","",MAX(0,D261*IFERROR(VLOOKUP(A261,'مدخلات الشهر'!$A$2:$K$501,3,FALSE),0)/(IFERROR(VLOOKUP(A261,'مدخلات الشهر'!$A$2:$K$501,3,FALSE),0)+IFERROR(VLOOKUP(A261,'مدخلات الشهر'!$A$2:$K$501,4,FALSE),0),1)))</f>
        <v>0</v>
      </c>
      <c r="F261" s="9">
        <f>IF(A261="","",IFERROR(VLOOKUP(A261,'مدخلات الشهر'!$A$2:$K$501,5,FALSE),0))</f>
        <v>0</v>
      </c>
      <c r="G261" s="9">
        <f>IF(A261="","",IFERROR(VLOOKUP(A261,'مدخلات الشهر'!$A$2:$K$501,6,FALSE),0))</f>
        <v>0</v>
      </c>
      <c r="H261" s="9">
        <f>IF(A261="","",IFERROR(VLOOKUP(A261,'مدخلات الشهر'!$A$2:$K$501,7,FALSE),0))</f>
        <v>0</v>
      </c>
      <c r="I261" s="9">
        <f>IF(A261="","",E261+F261+G261)</f>
        <v>0</v>
      </c>
      <c r="J261" s="9">
        <f>IF(A261="","",IFERROR(VLOOKUP(A261,'بيانات العاملين'!$A$2:$J$501,9,FALSE),0))</f>
        <v>0</v>
      </c>
      <c r="K261" s="9">
        <f>IF(A261="","",J261*'إعدادات'!$B$4)</f>
        <v>0</v>
      </c>
      <c r="L261" s="9">
        <f>IF(A261="","",SUM(MAX(0,MIN(MAX(0,(I261-K261)*'إعدادات'!$B$9-'إعدادات'!$B$8),'إعدادات'!$C$13)-'إعدادات'!$B$13)*'إعدادات'!$D$13,MAX(0,MIN(MAX(0,(I261-K261)*'إعدادات'!$B$9-'إعدادات'!$B$8),'إعدادات'!$C$14)-'إعدادات'!$B$14)*'إعدادات'!$D$14,MAX(0,MIN(MAX(0,(I261-K261)*'إعدادات'!$B$9-'إعدادات'!$B$8),'إعدادات'!$C$15)-'إعدادات'!$B$15)*'إعدادات'!$D$15,MAX(0,MIN(MAX(0,(I261-K261)*'إعدادات'!$B$9-'إعدادات'!$B$8),'إعدادات'!$C$16)-'إعدادات'!$B$16)*'إعدادات'!$D$16,MAX(0,MIN(MAX(0,(I261-K261)*'إعدادات'!$B$9-'إعدادات'!$B$8),'إعدادات'!$C$17)-'إعدادات'!$B$17)*'إعدادات'!$D$17,MAX(0,MIN(MAX(0,(I261-K261)*'إعدادات'!$B$9-'إعدادات'!$B$8),'إعدادات'!$C$18)-'إعدادات'!$B$18)*'إعدادات'!$D$18)/'إعدادات'!$B$9)</f>
        <v>0</v>
      </c>
      <c r="M261" s="9">
        <f>IF(A261="","",IFERROR(VLOOKUP(A261,'مدخلات الشهر'!$A$2:$K$501,8,FALSE),0))</f>
        <v>0</v>
      </c>
      <c r="N261" s="9">
        <f>IF(A261="","",IFERROR(VLOOKUP(A261,'مدخلات الشهر'!$A$2:$K$501,9,FALSE),0))</f>
        <v>0</v>
      </c>
      <c r="O261" s="9">
        <f>IF(A261="","",IFERROR(VLOOKUP(A261,'مدخلات الشهر'!$A$2:$K$501,10,FALSE),0))</f>
        <v>0</v>
      </c>
      <c r="P261" s="9">
        <f>IF(A261="","",SUM(K261:L261,M261:O261))</f>
        <v>0</v>
      </c>
      <c r="Q261" s="9">
        <f>IF(A261="","",E261+F261+G261+H261-P261)</f>
        <v>0</v>
      </c>
      <c r="R261" s="9">
        <f>IF(A261="","",J261*'إعدادات'!$B$5)</f>
        <v>0</v>
      </c>
      <c r="S261" s="9">
        <f>IF(A261="","",Q261+R261)</f>
        <v>0</v>
      </c>
    </row>
    <row r="262" spans="1:19" ht="20" customHeight="1">
      <c r="A262" s="5">
        <f>IF('بيانات العاملين'!A262="","",'بيانات العاملين'!A262)</f>
        <v>0</v>
      </c>
      <c r="B262" s="5">
        <f>IF(A262="","",IFERROR(VLOOKUP(A262,'بيانات العاملين'!$A$2:$J$501,2,FALSE),""))</f>
        <v>0</v>
      </c>
      <c r="C262" s="5">
        <f>IF(A262="","",IFERROR(VLOOKUP(A262,'بيانات العاملين'!$A$2:$J$501,4,FALSE),""))</f>
        <v>0</v>
      </c>
      <c r="D262" s="9">
        <f>IF(A262="","",IFERROR(VLOOKUP(A262,'بيانات العاملين'!$A$2:$J$501,8,FALSE),0))</f>
        <v>0</v>
      </c>
      <c r="E262" s="9">
        <f>IF(A262="","",MAX(0,D262*IFERROR(VLOOKUP(A262,'مدخلات الشهر'!$A$2:$K$501,3,FALSE),0)/(IFERROR(VLOOKUP(A262,'مدخلات الشهر'!$A$2:$K$501,3,FALSE),0)+IFERROR(VLOOKUP(A262,'مدخلات الشهر'!$A$2:$K$501,4,FALSE),0),1)))</f>
        <v>0</v>
      </c>
      <c r="F262" s="9">
        <f>IF(A262="","",IFERROR(VLOOKUP(A262,'مدخلات الشهر'!$A$2:$K$501,5,FALSE),0))</f>
        <v>0</v>
      </c>
      <c r="G262" s="9">
        <f>IF(A262="","",IFERROR(VLOOKUP(A262,'مدخلات الشهر'!$A$2:$K$501,6,FALSE),0))</f>
        <v>0</v>
      </c>
      <c r="H262" s="9">
        <f>IF(A262="","",IFERROR(VLOOKUP(A262,'مدخلات الشهر'!$A$2:$K$501,7,FALSE),0))</f>
        <v>0</v>
      </c>
      <c r="I262" s="9">
        <f>IF(A262="","",E262+F262+G262)</f>
        <v>0</v>
      </c>
      <c r="J262" s="9">
        <f>IF(A262="","",IFERROR(VLOOKUP(A262,'بيانات العاملين'!$A$2:$J$501,9,FALSE),0))</f>
        <v>0</v>
      </c>
      <c r="K262" s="9">
        <f>IF(A262="","",J262*'إعدادات'!$B$4)</f>
        <v>0</v>
      </c>
      <c r="L262" s="9">
        <f>IF(A262="","",SUM(MAX(0,MIN(MAX(0,(I262-K262)*'إعدادات'!$B$9-'إعدادات'!$B$8),'إعدادات'!$C$13)-'إعدادات'!$B$13)*'إعدادات'!$D$13,MAX(0,MIN(MAX(0,(I262-K262)*'إعدادات'!$B$9-'إعدادات'!$B$8),'إعدادات'!$C$14)-'إعدادات'!$B$14)*'إعدادات'!$D$14,MAX(0,MIN(MAX(0,(I262-K262)*'إعدادات'!$B$9-'إعدادات'!$B$8),'إعدادات'!$C$15)-'إعدادات'!$B$15)*'إعدادات'!$D$15,MAX(0,MIN(MAX(0,(I262-K262)*'إعدادات'!$B$9-'إعدادات'!$B$8),'إعدادات'!$C$16)-'إعدادات'!$B$16)*'إعدادات'!$D$16,MAX(0,MIN(MAX(0,(I262-K262)*'إعدادات'!$B$9-'إعدادات'!$B$8),'إعدادات'!$C$17)-'إعدادات'!$B$17)*'إعدادات'!$D$17,MAX(0,MIN(MAX(0,(I262-K262)*'إعدادات'!$B$9-'إعدادات'!$B$8),'إعدادات'!$C$18)-'إعدادات'!$B$18)*'إعدادات'!$D$18)/'إعدادات'!$B$9)</f>
        <v>0</v>
      </c>
      <c r="M262" s="9">
        <f>IF(A262="","",IFERROR(VLOOKUP(A262,'مدخلات الشهر'!$A$2:$K$501,8,FALSE),0))</f>
        <v>0</v>
      </c>
      <c r="N262" s="9">
        <f>IF(A262="","",IFERROR(VLOOKUP(A262,'مدخلات الشهر'!$A$2:$K$501,9,FALSE),0))</f>
        <v>0</v>
      </c>
      <c r="O262" s="9">
        <f>IF(A262="","",IFERROR(VLOOKUP(A262,'مدخلات الشهر'!$A$2:$K$501,10,FALSE),0))</f>
        <v>0</v>
      </c>
      <c r="P262" s="9">
        <f>IF(A262="","",SUM(K262:L262,M262:O262))</f>
        <v>0</v>
      </c>
      <c r="Q262" s="9">
        <f>IF(A262="","",E262+F262+G262+H262-P262)</f>
        <v>0</v>
      </c>
      <c r="R262" s="9">
        <f>IF(A262="","",J262*'إعدادات'!$B$5)</f>
        <v>0</v>
      </c>
      <c r="S262" s="9">
        <f>IF(A262="","",Q262+R262)</f>
        <v>0</v>
      </c>
    </row>
    <row r="263" spans="1:19" ht="20" customHeight="1">
      <c r="A263" s="5">
        <f>IF('بيانات العاملين'!A263="","",'بيانات العاملين'!A263)</f>
        <v>0</v>
      </c>
      <c r="B263" s="5">
        <f>IF(A263="","",IFERROR(VLOOKUP(A263,'بيانات العاملين'!$A$2:$J$501,2,FALSE),""))</f>
        <v>0</v>
      </c>
      <c r="C263" s="5">
        <f>IF(A263="","",IFERROR(VLOOKUP(A263,'بيانات العاملين'!$A$2:$J$501,4,FALSE),""))</f>
        <v>0</v>
      </c>
      <c r="D263" s="9">
        <f>IF(A263="","",IFERROR(VLOOKUP(A263,'بيانات العاملين'!$A$2:$J$501,8,FALSE),0))</f>
        <v>0</v>
      </c>
      <c r="E263" s="9">
        <f>IF(A263="","",MAX(0,D263*IFERROR(VLOOKUP(A263,'مدخلات الشهر'!$A$2:$K$501,3,FALSE),0)/(IFERROR(VLOOKUP(A263,'مدخلات الشهر'!$A$2:$K$501,3,FALSE),0)+IFERROR(VLOOKUP(A263,'مدخلات الشهر'!$A$2:$K$501,4,FALSE),0),1)))</f>
        <v>0</v>
      </c>
      <c r="F263" s="9">
        <f>IF(A263="","",IFERROR(VLOOKUP(A263,'مدخلات الشهر'!$A$2:$K$501,5,FALSE),0))</f>
        <v>0</v>
      </c>
      <c r="G263" s="9">
        <f>IF(A263="","",IFERROR(VLOOKUP(A263,'مدخلات الشهر'!$A$2:$K$501,6,FALSE),0))</f>
        <v>0</v>
      </c>
      <c r="H263" s="9">
        <f>IF(A263="","",IFERROR(VLOOKUP(A263,'مدخلات الشهر'!$A$2:$K$501,7,FALSE),0))</f>
        <v>0</v>
      </c>
      <c r="I263" s="9">
        <f>IF(A263="","",E263+F263+G263)</f>
        <v>0</v>
      </c>
      <c r="J263" s="9">
        <f>IF(A263="","",IFERROR(VLOOKUP(A263,'بيانات العاملين'!$A$2:$J$501,9,FALSE),0))</f>
        <v>0</v>
      </c>
      <c r="K263" s="9">
        <f>IF(A263="","",J263*'إعدادات'!$B$4)</f>
        <v>0</v>
      </c>
      <c r="L263" s="9">
        <f>IF(A263="","",SUM(MAX(0,MIN(MAX(0,(I263-K263)*'إعدادات'!$B$9-'إعدادات'!$B$8),'إعدادات'!$C$13)-'إعدادات'!$B$13)*'إعدادات'!$D$13,MAX(0,MIN(MAX(0,(I263-K263)*'إعدادات'!$B$9-'إعدادات'!$B$8),'إعدادات'!$C$14)-'إعدادات'!$B$14)*'إعدادات'!$D$14,MAX(0,MIN(MAX(0,(I263-K263)*'إعدادات'!$B$9-'إعدادات'!$B$8),'إعدادات'!$C$15)-'إعدادات'!$B$15)*'إعدادات'!$D$15,MAX(0,MIN(MAX(0,(I263-K263)*'إعدادات'!$B$9-'إعدادات'!$B$8),'إعدادات'!$C$16)-'إعدادات'!$B$16)*'إعدادات'!$D$16,MAX(0,MIN(MAX(0,(I263-K263)*'إعدادات'!$B$9-'إعدادات'!$B$8),'إعدادات'!$C$17)-'إعدادات'!$B$17)*'إعدادات'!$D$17,MAX(0,MIN(MAX(0,(I263-K263)*'إعدادات'!$B$9-'إعدادات'!$B$8),'إعدادات'!$C$18)-'إعدادات'!$B$18)*'إعدادات'!$D$18)/'إعدادات'!$B$9)</f>
        <v>0</v>
      </c>
      <c r="M263" s="9">
        <f>IF(A263="","",IFERROR(VLOOKUP(A263,'مدخلات الشهر'!$A$2:$K$501,8,FALSE),0))</f>
        <v>0</v>
      </c>
      <c r="N263" s="9">
        <f>IF(A263="","",IFERROR(VLOOKUP(A263,'مدخلات الشهر'!$A$2:$K$501,9,FALSE),0))</f>
        <v>0</v>
      </c>
      <c r="O263" s="9">
        <f>IF(A263="","",IFERROR(VLOOKUP(A263,'مدخلات الشهر'!$A$2:$K$501,10,FALSE),0))</f>
        <v>0</v>
      </c>
      <c r="P263" s="9">
        <f>IF(A263="","",SUM(K263:L263,M263:O263))</f>
        <v>0</v>
      </c>
      <c r="Q263" s="9">
        <f>IF(A263="","",E263+F263+G263+H263-P263)</f>
        <v>0</v>
      </c>
      <c r="R263" s="9">
        <f>IF(A263="","",J263*'إعدادات'!$B$5)</f>
        <v>0</v>
      </c>
      <c r="S263" s="9">
        <f>IF(A263="","",Q263+R263)</f>
        <v>0</v>
      </c>
    </row>
    <row r="264" spans="1:19" ht="20" customHeight="1">
      <c r="A264" s="5">
        <f>IF('بيانات العاملين'!A264="","",'بيانات العاملين'!A264)</f>
        <v>0</v>
      </c>
      <c r="B264" s="5">
        <f>IF(A264="","",IFERROR(VLOOKUP(A264,'بيانات العاملين'!$A$2:$J$501,2,FALSE),""))</f>
        <v>0</v>
      </c>
      <c r="C264" s="5">
        <f>IF(A264="","",IFERROR(VLOOKUP(A264,'بيانات العاملين'!$A$2:$J$501,4,FALSE),""))</f>
        <v>0</v>
      </c>
      <c r="D264" s="9">
        <f>IF(A264="","",IFERROR(VLOOKUP(A264,'بيانات العاملين'!$A$2:$J$501,8,FALSE),0))</f>
        <v>0</v>
      </c>
      <c r="E264" s="9">
        <f>IF(A264="","",MAX(0,D264*IFERROR(VLOOKUP(A264,'مدخلات الشهر'!$A$2:$K$501,3,FALSE),0)/(IFERROR(VLOOKUP(A264,'مدخلات الشهر'!$A$2:$K$501,3,FALSE),0)+IFERROR(VLOOKUP(A264,'مدخلات الشهر'!$A$2:$K$501,4,FALSE),0),1)))</f>
        <v>0</v>
      </c>
      <c r="F264" s="9">
        <f>IF(A264="","",IFERROR(VLOOKUP(A264,'مدخلات الشهر'!$A$2:$K$501,5,FALSE),0))</f>
        <v>0</v>
      </c>
      <c r="G264" s="9">
        <f>IF(A264="","",IFERROR(VLOOKUP(A264,'مدخلات الشهر'!$A$2:$K$501,6,FALSE),0))</f>
        <v>0</v>
      </c>
      <c r="H264" s="9">
        <f>IF(A264="","",IFERROR(VLOOKUP(A264,'مدخلات الشهر'!$A$2:$K$501,7,FALSE),0))</f>
        <v>0</v>
      </c>
      <c r="I264" s="9">
        <f>IF(A264="","",E264+F264+G264)</f>
        <v>0</v>
      </c>
      <c r="J264" s="9">
        <f>IF(A264="","",IFERROR(VLOOKUP(A264,'بيانات العاملين'!$A$2:$J$501,9,FALSE),0))</f>
        <v>0</v>
      </c>
      <c r="K264" s="9">
        <f>IF(A264="","",J264*'إعدادات'!$B$4)</f>
        <v>0</v>
      </c>
      <c r="L264" s="9">
        <f>IF(A264="","",SUM(MAX(0,MIN(MAX(0,(I264-K264)*'إعدادات'!$B$9-'إعدادات'!$B$8),'إعدادات'!$C$13)-'إعدادات'!$B$13)*'إعدادات'!$D$13,MAX(0,MIN(MAX(0,(I264-K264)*'إعدادات'!$B$9-'إعدادات'!$B$8),'إعدادات'!$C$14)-'إعدادات'!$B$14)*'إعدادات'!$D$14,MAX(0,MIN(MAX(0,(I264-K264)*'إعدادات'!$B$9-'إعدادات'!$B$8),'إعدادات'!$C$15)-'إعدادات'!$B$15)*'إعدادات'!$D$15,MAX(0,MIN(MAX(0,(I264-K264)*'إعدادات'!$B$9-'إعدادات'!$B$8),'إعدادات'!$C$16)-'إعدادات'!$B$16)*'إعدادات'!$D$16,MAX(0,MIN(MAX(0,(I264-K264)*'إعدادات'!$B$9-'إعدادات'!$B$8),'إعدادات'!$C$17)-'إعدادات'!$B$17)*'إعدادات'!$D$17,MAX(0,MIN(MAX(0,(I264-K264)*'إعدادات'!$B$9-'إعدادات'!$B$8),'إعدادات'!$C$18)-'إعدادات'!$B$18)*'إعدادات'!$D$18)/'إعدادات'!$B$9)</f>
        <v>0</v>
      </c>
      <c r="M264" s="9">
        <f>IF(A264="","",IFERROR(VLOOKUP(A264,'مدخلات الشهر'!$A$2:$K$501,8,FALSE),0))</f>
        <v>0</v>
      </c>
      <c r="N264" s="9">
        <f>IF(A264="","",IFERROR(VLOOKUP(A264,'مدخلات الشهر'!$A$2:$K$501,9,FALSE),0))</f>
        <v>0</v>
      </c>
      <c r="O264" s="9">
        <f>IF(A264="","",IFERROR(VLOOKUP(A264,'مدخلات الشهر'!$A$2:$K$501,10,FALSE),0))</f>
        <v>0</v>
      </c>
      <c r="P264" s="9">
        <f>IF(A264="","",SUM(K264:L264,M264:O264))</f>
        <v>0</v>
      </c>
      <c r="Q264" s="9">
        <f>IF(A264="","",E264+F264+G264+H264-P264)</f>
        <v>0</v>
      </c>
      <c r="R264" s="9">
        <f>IF(A264="","",J264*'إعدادات'!$B$5)</f>
        <v>0</v>
      </c>
      <c r="S264" s="9">
        <f>IF(A264="","",Q264+R264)</f>
        <v>0</v>
      </c>
    </row>
    <row r="265" spans="1:19" ht="20" customHeight="1">
      <c r="A265" s="5">
        <f>IF('بيانات العاملين'!A265="","",'بيانات العاملين'!A265)</f>
        <v>0</v>
      </c>
      <c r="B265" s="5">
        <f>IF(A265="","",IFERROR(VLOOKUP(A265,'بيانات العاملين'!$A$2:$J$501,2,FALSE),""))</f>
        <v>0</v>
      </c>
      <c r="C265" s="5">
        <f>IF(A265="","",IFERROR(VLOOKUP(A265,'بيانات العاملين'!$A$2:$J$501,4,FALSE),""))</f>
        <v>0</v>
      </c>
      <c r="D265" s="9">
        <f>IF(A265="","",IFERROR(VLOOKUP(A265,'بيانات العاملين'!$A$2:$J$501,8,FALSE),0))</f>
        <v>0</v>
      </c>
      <c r="E265" s="9">
        <f>IF(A265="","",MAX(0,D265*IFERROR(VLOOKUP(A265,'مدخلات الشهر'!$A$2:$K$501,3,FALSE),0)/(IFERROR(VLOOKUP(A265,'مدخلات الشهر'!$A$2:$K$501,3,FALSE),0)+IFERROR(VLOOKUP(A265,'مدخلات الشهر'!$A$2:$K$501,4,FALSE),0),1)))</f>
        <v>0</v>
      </c>
      <c r="F265" s="9">
        <f>IF(A265="","",IFERROR(VLOOKUP(A265,'مدخلات الشهر'!$A$2:$K$501,5,FALSE),0))</f>
        <v>0</v>
      </c>
      <c r="G265" s="9">
        <f>IF(A265="","",IFERROR(VLOOKUP(A265,'مدخلات الشهر'!$A$2:$K$501,6,FALSE),0))</f>
        <v>0</v>
      </c>
      <c r="H265" s="9">
        <f>IF(A265="","",IFERROR(VLOOKUP(A265,'مدخلات الشهر'!$A$2:$K$501,7,FALSE),0))</f>
        <v>0</v>
      </c>
      <c r="I265" s="9">
        <f>IF(A265="","",E265+F265+G265)</f>
        <v>0</v>
      </c>
      <c r="J265" s="9">
        <f>IF(A265="","",IFERROR(VLOOKUP(A265,'بيانات العاملين'!$A$2:$J$501,9,FALSE),0))</f>
        <v>0</v>
      </c>
      <c r="K265" s="9">
        <f>IF(A265="","",J265*'إعدادات'!$B$4)</f>
        <v>0</v>
      </c>
      <c r="L265" s="9">
        <f>IF(A265="","",SUM(MAX(0,MIN(MAX(0,(I265-K265)*'إعدادات'!$B$9-'إعدادات'!$B$8),'إعدادات'!$C$13)-'إعدادات'!$B$13)*'إعدادات'!$D$13,MAX(0,MIN(MAX(0,(I265-K265)*'إعدادات'!$B$9-'إعدادات'!$B$8),'إعدادات'!$C$14)-'إعدادات'!$B$14)*'إعدادات'!$D$14,MAX(0,MIN(MAX(0,(I265-K265)*'إعدادات'!$B$9-'إعدادات'!$B$8),'إعدادات'!$C$15)-'إعدادات'!$B$15)*'إعدادات'!$D$15,MAX(0,MIN(MAX(0,(I265-K265)*'إعدادات'!$B$9-'إعدادات'!$B$8),'إعدادات'!$C$16)-'إعدادات'!$B$16)*'إعدادات'!$D$16,MAX(0,MIN(MAX(0,(I265-K265)*'إعدادات'!$B$9-'إعدادات'!$B$8),'إعدادات'!$C$17)-'إعدادات'!$B$17)*'إعدادات'!$D$17,MAX(0,MIN(MAX(0,(I265-K265)*'إعدادات'!$B$9-'إعدادات'!$B$8),'إعدادات'!$C$18)-'إعدادات'!$B$18)*'إعدادات'!$D$18)/'إعدادات'!$B$9)</f>
        <v>0</v>
      </c>
      <c r="M265" s="9">
        <f>IF(A265="","",IFERROR(VLOOKUP(A265,'مدخلات الشهر'!$A$2:$K$501,8,FALSE),0))</f>
        <v>0</v>
      </c>
      <c r="N265" s="9">
        <f>IF(A265="","",IFERROR(VLOOKUP(A265,'مدخلات الشهر'!$A$2:$K$501,9,FALSE),0))</f>
        <v>0</v>
      </c>
      <c r="O265" s="9">
        <f>IF(A265="","",IFERROR(VLOOKUP(A265,'مدخلات الشهر'!$A$2:$K$501,10,FALSE),0))</f>
        <v>0</v>
      </c>
      <c r="P265" s="9">
        <f>IF(A265="","",SUM(K265:L265,M265:O265))</f>
        <v>0</v>
      </c>
      <c r="Q265" s="9">
        <f>IF(A265="","",E265+F265+G265+H265-P265)</f>
        <v>0</v>
      </c>
      <c r="R265" s="9">
        <f>IF(A265="","",J265*'إعدادات'!$B$5)</f>
        <v>0</v>
      </c>
      <c r="S265" s="9">
        <f>IF(A265="","",Q265+R265)</f>
        <v>0</v>
      </c>
    </row>
    <row r="266" spans="1:19" ht="20" customHeight="1">
      <c r="A266" s="5">
        <f>IF('بيانات العاملين'!A266="","",'بيانات العاملين'!A266)</f>
        <v>0</v>
      </c>
      <c r="B266" s="5">
        <f>IF(A266="","",IFERROR(VLOOKUP(A266,'بيانات العاملين'!$A$2:$J$501,2,FALSE),""))</f>
        <v>0</v>
      </c>
      <c r="C266" s="5">
        <f>IF(A266="","",IFERROR(VLOOKUP(A266,'بيانات العاملين'!$A$2:$J$501,4,FALSE),""))</f>
        <v>0</v>
      </c>
      <c r="D266" s="9">
        <f>IF(A266="","",IFERROR(VLOOKUP(A266,'بيانات العاملين'!$A$2:$J$501,8,FALSE),0))</f>
        <v>0</v>
      </c>
      <c r="E266" s="9">
        <f>IF(A266="","",MAX(0,D266*IFERROR(VLOOKUP(A266,'مدخلات الشهر'!$A$2:$K$501,3,FALSE),0)/(IFERROR(VLOOKUP(A266,'مدخلات الشهر'!$A$2:$K$501,3,FALSE),0)+IFERROR(VLOOKUP(A266,'مدخلات الشهر'!$A$2:$K$501,4,FALSE),0),1)))</f>
        <v>0</v>
      </c>
      <c r="F266" s="9">
        <f>IF(A266="","",IFERROR(VLOOKUP(A266,'مدخلات الشهر'!$A$2:$K$501,5,FALSE),0))</f>
        <v>0</v>
      </c>
      <c r="G266" s="9">
        <f>IF(A266="","",IFERROR(VLOOKUP(A266,'مدخلات الشهر'!$A$2:$K$501,6,FALSE),0))</f>
        <v>0</v>
      </c>
      <c r="H266" s="9">
        <f>IF(A266="","",IFERROR(VLOOKUP(A266,'مدخلات الشهر'!$A$2:$K$501,7,FALSE),0))</f>
        <v>0</v>
      </c>
      <c r="I266" s="9">
        <f>IF(A266="","",E266+F266+G266)</f>
        <v>0</v>
      </c>
      <c r="J266" s="9">
        <f>IF(A266="","",IFERROR(VLOOKUP(A266,'بيانات العاملين'!$A$2:$J$501,9,FALSE),0))</f>
        <v>0</v>
      </c>
      <c r="K266" s="9">
        <f>IF(A266="","",J266*'إعدادات'!$B$4)</f>
        <v>0</v>
      </c>
      <c r="L266" s="9">
        <f>IF(A266="","",SUM(MAX(0,MIN(MAX(0,(I266-K266)*'إعدادات'!$B$9-'إعدادات'!$B$8),'إعدادات'!$C$13)-'إعدادات'!$B$13)*'إعدادات'!$D$13,MAX(0,MIN(MAX(0,(I266-K266)*'إعدادات'!$B$9-'إعدادات'!$B$8),'إعدادات'!$C$14)-'إعدادات'!$B$14)*'إعدادات'!$D$14,MAX(0,MIN(MAX(0,(I266-K266)*'إعدادات'!$B$9-'إعدادات'!$B$8),'إعدادات'!$C$15)-'إعدادات'!$B$15)*'إعدادات'!$D$15,MAX(0,MIN(MAX(0,(I266-K266)*'إعدادات'!$B$9-'إعدادات'!$B$8),'إعدادات'!$C$16)-'إعدادات'!$B$16)*'إعدادات'!$D$16,MAX(0,MIN(MAX(0,(I266-K266)*'إعدادات'!$B$9-'إعدادات'!$B$8),'إعدادات'!$C$17)-'إعدادات'!$B$17)*'إعدادات'!$D$17,MAX(0,MIN(MAX(0,(I266-K266)*'إعدادات'!$B$9-'إعدادات'!$B$8),'إعدادات'!$C$18)-'إعدادات'!$B$18)*'إعدادات'!$D$18)/'إعدادات'!$B$9)</f>
        <v>0</v>
      </c>
      <c r="M266" s="9">
        <f>IF(A266="","",IFERROR(VLOOKUP(A266,'مدخلات الشهر'!$A$2:$K$501,8,FALSE),0))</f>
        <v>0</v>
      </c>
      <c r="N266" s="9">
        <f>IF(A266="","",IFERROR(VLOOKUP(A266,'مدخلات الشهر'!$A$2:$K$501,9,FALSE),0))</f>
        <v>0</v>
      </c>
      <c r="O266" s="9">
        <f>IF(A266="","",IFERROR(VLOOKUP(A266,'مدخلات الشهر'!$A$2:$K$501,10,FALSE),0))</f>
        <v>0</v>
      </c>
      <c r="P266" s="9">
        <f>IF(A266="","",SUM(K266:L266,M266:O266))</f>
        <v>0</v>
      </c>
      <c r="Q266" s="9">
        <f>IF(A266="","",E266+F266+G266+H266-P266)</f>
        <v>0</v>
      </c>
      <c r="R266" s="9">
        <f>IF(A266="","",J266*'إعدادات'!$B$5)</f>
        <v>0</v>
      </c>
      <c r="S266" s="9">
        <f>IF(A266="","",Q266+R266)</f>
        <v>0</v>
      </c>
    </row>
    <row r="267" spans="1:19" ht="20" customHeight="1">
      <c r="A267" s="5">
        <f>IF('بيانات العاملين'!A267="","",'بيانات العاملين'!A267)</f>
        <v>0</v>
      </c>
      <c r="B267" s="5">
        <f>IF(A267="","",IFERROR(VLOOKUP(A267,'بيانات العاملين'!$A$2:$J$501,2,FALSE),""))</f>
        <v>0</v>
      </c>
      <c r="C267" s="5">
        <f>IF(A267="","",IFERROR(VLOOKUP(A267,'بيانات العاملين'!$A$2:$J$501,4,FALSE),""))</f>
        <v>0</v>
      </c>
      <c r="D267" s="9">
        <f>IF(A267="","",IFERROR(VLOOKUP(A267,'بيانات العاملين'!$A$2:$J$501,8,FALSE),0))</f>
        <v>0</v>
      </c>
      <c r="E267" s="9">
        <f>IF(A267="","",MAX(0,D267*IFERROR(VLOOKUP(A267,'مدخلات الشهر'!$A$2:$K$501,3,FALSE),0)/(IFERROR(VLOOKUP(A267,'مدخلات الشهر'!$A$2:$K$501,3,FALSE),0)+IFERROR(VLOOKUP(A267,'مدخلات الشهر'!$A$2:$K$501,4,FALSE),0),1)))</f>
        <v>0</v>
      </c>
      <c r="F267" s="9">
        <f>IF(A267="","",IFERROR(VLOOKUP(A267,'مدخلات الشهر'!$A$2:$K$501,5,FALSE),0))</f>
        <v>0</v>
      </c>
      <c r="G267" s="9">
        <f>IF(A267="","",IFERROR(VLOOKUP(A267,'مدخلات الشهر'!$A$2:$K$501,6,FALSE),0))</f>
        <v>0</v>
      </c>
      <c r="H267" s="9">
        <f>IF(A267="","",IFERROR(VLOOKUP(A267,'مدخلات الشهر'!$A$2:$K$501,7,FALSE),0))</f>
        <v>0</v>
      </c>
      <c r="I267" s="9">
        <f>IF(A267="","",E267+F267+G267)</f>
        <v>0</v>
      </c>
      <c r="J267" s="9">
        <f>IF(A267="","",IFERROR(VLOOKUP(A267,'بيانات العاملين'!$A$2:$J$501,9,FALSE),0))</f>
        <v>0</v>
      </c>
      <c r="K267" s="9">
        <f>IF(A267="","",J267*'إعدادات'!$B$4)</f>
        <v>0</v>
      </c>
      <c r="L267" s="9">
        <f>IF(A267="","",SUM(MAX(0,MIN(MAX(0,(I267-K267)*'إعدادات'!$B$9-'إعدادات'!$B$8),'إعدادات'!$C$13)-'إعدادات'!$B$13)*'إعدادات'!$D$13,MAX(0,MIN(MAX(0,(I267-K267)*'إعدادات'!$B$9-'إعدادات'!$B$8),'إعدادات'!$C$14)-'إعدادات'!$B$14)*'إعدادات'!$D$14,MAX(0,MIN(MAX(0,(I267-K267)*'إعدادات'!$B$9-'إعدادات'!$B$8),'إعدادات'!$C$15)-'إعدادات'!$B$15)*'إعدادات'!$D$15,MAX(0,MIN(MAX(0,(I267-K267)*'إعدادات'!$B$9-'إعدادات'!$B$8),'إعدادات'!$C$16)-'إعدادات'!$B$16)*'إعدادات'!$D$16,MAX(0,MIN(MAX(0,(I267-K267)*'إعدادات'!$B$9-'إعدادات'!$B$8),'إعدادات'!$C$17)-'إعدادات'!$B$17)*'إعدادات'!$D$17,MAX(0,MIN(MAX(0,(I267-K267)*'إعدادات'!$B$9-'إعدادات'!$B$8),'إعدادات'!$C$18)-'إعدادات'!$B$18)*'إعدادات'!$D$18)/'إعدادات'!$B$9)</f>
        <v>0</v>
      </c>
      <c r="M267" s="9">
        <f>IF(A267="","",IFERROR(VLOOKUP(A267,'مدخلات الشهر'!$A$2:$K$501,8,FALSE),0))</f>
        <v>0</v>
      </c>
      <c r="N267" s="9">
        <f>IF(A267="","",IFERROR(VLOOKUP(A267,'مدخلات الشهر'!$A$2:$K$501,9,FALSE),0))</f>
        <v>0</v>
      </c>
      <c r="O267" s="9">
        <f>IF(A267="","",IFERROR(VLOOKUP(A267,'مدخلات الشهر'!$A$2:$K$501,10,FALSE),0))</f>
        <v>0</v>
      </c>
      <c r="P267" s="9">
        <f>IF(A267="","",SUM(K267:L267,M267:O267))</f>
        <v>0</v>
      </c>
      <c r="Q267" s="9">
        <f>IF(A267="","",E267+F267+G267+H267-P267)</f>
        <v>0</v>
      </c>
      <c r="R267" s="9">
        <f>IF(A267="","",J267*'إعدادات'!$B$5)</f>
        <v>0</v>
      </c>
      <c r="S267" s="9">
        <f>IF(A267="","",Q267+R267)</f>
        <v>0</v>
      </c>
    </row>
    <row r="268" spans="1:19" ht="20" customHeight="1">
      <c r="A268" s="5">
        <f>IF('بيانات العاملين'!A268="","",'بيانات العاملين'!A268)</f>
        <v>0</v>
      </c>
      <c r="B268" s="5">
        <f>IF(A268="","",IFERROR(VLOOKUP(A268,'بيانات العاملين'!$A$2:$J$501,2,FALSE),""))</f>
        <v>0</v>
      </c>
      <c r="C268" s="5">
        <f>IF(A268="","",IFERROR(VLOOKUP(A268,'بيانات العاملين'!$A$2:$J$501,4,FALSE),""))</f>
        <v>0</v>
      </c>
      <c r="D268" s="9">
        <f>IF(A268="","",IFERROR(VLOOKUP(A268,'بيانات العاملين'!$A$2:$J$501,8,FALSE),0))</f>
        <v>0</v>
      </c>
      <c r="E268" s="9">
        <f>IF(A268="","",MAX(0,D268*IFERROR(VLOOKUP(A268,'مدخلات الشهر'!$A$2:$K$501,3,FALSE),0)/(IFERROR(VLOOKUP(A268,'مدخلات الشهر'!$A$2:$K$501,3,FALSE),0)+IFERROR(VLOOKUP(A268,'مدخلات الشهر'!$A$2:$K$501,4,FALSE),0),1)))</f>
        <v>0</v>
      </c>
      <c r="F268" s="9">
        <f>IF(A268="","",IFERROR(VLOOKUP(A268,'مدخلات الشهر'!$A$2:$K$501,5,FALSE),0))</f>
        <v>0</v>
      </c>
      <c r="G268" s="9">
        <f>IF(A268="","",IFERROR(VLOOKUP(A268,'مدخلات الشهر'!$A$2:$K$501,6,FALSE),0))</f>
        <v>0</v>
      </c>
      <c r="H268" s="9">
        <f>IF(A268="","",IFERROR(VLOOKUP(A268,'مدخلات الشهر'!$A$2:$K$501,7,FALSE),0))</f>
        <v>0</v>
      </c>
      <c r="I268" s="9">
        <f>IF(A268="","",E268+F268+G268)</f>
        <v>0</v>
      </c>
      <c r="J268" s="9">
        <f>IF(A268="","",IFERROR(VLOOKUP(A268,'بيانات العاملين'!$A$2:$J$501,9,FALSE),0))</f>
        <v>0</v>
      </c>
      <c r="K268" s="9">
        <f>IF(A268="","",J268*'إعدادات'!$B$4)</f>
        <v>0</v>
      </c>
      <c r="L268" s="9">
        <f>IF(A268="","",SUM(MAX(0,MIN(MAX(0,(I268-K268)*'إعدادات'!$B$9-'إعدادات'!$B$8),'إعدادات'!$C$13)-'إعدادات'!$B$13)*'إعدادات'!$D$13,MAX(0,MIN(MAX(0,(I268-K268)*'إعدادات'!$B$9-'إعدادات'!$B$8),'إعدادات'!$C$14)-'إعدادات'!$B$14)*'إعدادات'!$D$14,MAX(0,MIN(MAX(0,(I268-K268)*'إعدادات'!$B$9-'إعدادات'!$B$8),'إعدادات'!$C$15)-'إعدادات'!$B$15)*'إعدادات'!$D$15,MAX(0,MIN(MAX(0,(I268-K268)*'إعدادات'!$B$9-'إعدادات'!$B$8),'إعدادات'!$C$16)-'إعدادات'!$B$16)*'إعدادات'!$D$16,MAX(0,MIN(MAX(0,(I268-K268)*'إعدادات'!$B$9-'إعدادات'!$B$8),'إعدادات'!$C$17)-'إعدادات'!$B$17)*'إعدادات'!$D$17,MAX(0,MIN(MAX(0,(I268-K268)*'إعدادات'!$B$9-'إعدادات'!$B$8),'إعدادات'!$C$18)-'إعدادات'!$B$18)*'إعدادات'!$D$18)/'إعدادات'!$B$9)</f>
        <v>0</v>
      </c>
      <c r="M268" s="9">
        <f>IF(A268="","",IFERROR(VLOOKUP(A268,'مدخلات الشهر'!$A$2:$K$501,8,FALSE),0))</f>
        <v>0</v>
      </c>
      <c r="N268" s="9">
        <f>IF(A268="","",IFERROR(VLOOKUP(A268,'مدخلات الشهر'!$A$2:$K$501,9,FALSE),0))</f>
        <v>0</v>
      </c>
      <c r="O268" s="9">
        <f>IF(A268="","",IFERROR(VLOOKUP(A268,'مدخلات الشهر'!$A$2:$K$501,10,FALSE),0))</f>
        <v>0</v>
      </c>
      <c r="P268" s="9">
        <f>IF(A268="","",SUM(K268:L268,M268:O268))</f>
        <v>0</v>
      </c>
      <c r="Q268" s="9">
        <f>IF(A268="","",E268+F268+G268+H268-P268)</f>
        <v>0</v>
      </c>
      <c r="R268" s="9">
        <f>IF(A268="","",J268*'إعدادات'!$B$5)</f>
        <v>0</v>
      </c>
      <c r="S268" s="9">
        <f>IF(A268="","",Q268+R268)</f>
        <v>0</v>
      </c>
    </row>
    <row r="269" spans="1:19" ht="20" customHeight="1">
      <c r="A269" s="5">
        <f>IF('بيانات العاملين'!A269="","",'بيانات العاملين'!A269)</f>
        <v>0</v>
      </c>
      <c r="B269" s="5">
        <f>IF(A269="","",IFERROR(VLOOKUP(A269,'بيانات العاملين'!$A$2:$J$501,2,FALSE),""))</f>
        <v>0</v>
      </c>
      <c r="C269" s="5">
        <f>IF(A269="","",IFERROR(VLOOKUP(A269,'بيانات العاملين'!$A$2:$J$501,4,FALSE),""))</f>
        <v>0</v>
      </c>
      <c r="D269" s="9">
        <f>IF(A269="","",IFERROR(VLOOKUP(A269,'بيانات العاملين'!$A$2:$J$501,8,FALSE),0))</f>
        <v>0</v>
      </c>
      <c r="E269" s="9">
        <f>IF(A269="","",MAX(0,D269*IFERROR(VLOOKUP(A269,'مدخلات الشهر'!$A$2:$K$501,3,FALSE),0)/(IFERROR(VLOOKUP(A269,'مدخلات الشهر'!$A$2:$K$501,3,FALSE),0)+IFERROR(VLOOKUP(A269,'مدخلات الشهر'!$A$2:$K$501,4,FALSE),0),1)))</f>
        <v>0</v>
      </c>
      <c r="F269" s="9">
        <f>IF(A269="","",IFERROR(VLOOKUP(A269,'مدخلات الشهر'!$A$2:$K$501,5,FALSE),0))</f>
        <v>0</v>
      </c>
      <c r="G269" s="9">
        <f>IF(A269="","",IFERROR(VLOOKUP(A269,'مدخلات الشهر'!$A$2:$K$501,6,FALSE),0))</f>
        <v>0</v>
      </c>
      <c r="H269" s="9">
        <f>IF(A269="","",IFERROR(VLOOKUP(A269,'مدخلات الشهر'!$A$2:$K$501,7,FALSE),0))</f>
        <v>0</v>
      </c>
      <c r="I269" s="9">
        <f>IF(A269="","",E269+F269+G269)</f>
        <v>0</v>
      </c>
      <c r="J269" s="9">
        <f>IF(A269="","",IFERROR(VLOOKUP(A269,'بيانات العاملين'!$A$2:$J$501,9,FALSE),0))</f>
        <v>0</v>
      </c>
      <c r="K269" s="9">
        <f>IF(A269="","",J269*'إعدادات'!$B$4)</f>
        <v>0</v>
      </c>
      <c r="L269" s="9">
        <f>IF(A269="","",SUM(MAX(0,MIN(MAX(0,(I269-K269)*'إعدادات'!$B$9-'إعدادات'!$B$8),'إعدادات'!$C$13)-'إعدادات'!$B$13)*'إعدادات'!$D$13,MAX(0,MIN(MAX(0,(I269-K269)*'إعدادات'!$B$9-'إعدادات'!$B$8),'إعدادات'!$C$14)-'إعدادات'!$B$14)*'إعدادات'!$D$14,MAX(0,MIN(MAX(0,(I269-K269)*'إعدادات'!$B$9-'إعدادات'!$B$8),'إعدادات'!$C$15)-'إعدادات'!$B$15)*'إعدادات'!$D$15,MAX(0,MIN(MAX(0,(I269-K269)*'إعدادات'!$B$9-'إعدادات'!$B$8),'إعدادات'!$C$16)-'إعدادات'!$B$16)*'إعدادات'!$D$16,MAX(0,MIN(MAX(0,(I269-K269)*'إعدادات'!$B$9-'إعدادات'!$B$8),'إعدادات'!$C$17)-'إعدادات'!$B$17)*'إعدادات'!$D$17,MAX(0,MIN(MAX(0,(I269-K269)*'إعدادات'!$B$9-'إعدادات'!$B$8),'إعدادات'!$C$18)-'إعدادات'!$B$18)*'إعدادات'!$D$18)/'إعدادات'!$B$9)</f>
        <v>0</v>
      </c>
      <c r="M269" s="9">
        <f>IF(A269="","",IFERROR(VLOOKUP(A269,'مدخلات الشهر'!$A$2:$K$501,8,FALSE),0))</f>
        <v>0</v>
      </c>
      <c r="N269" s="9">
        <f>IF(A269="","",IFERROR(VLOOKUP(A269,'مدخلات الشهر'!$A$2:$K$501,9,FALSE),0))</f>
        <v>0</v>
      </c>
      <c r="O269" s="9">
        <f>IF(A269="","",IFERROR(VLOOKUP(A269,'مدخلات الشهر'!$A$2:$K$501,10,FALSE),0))</f>
        <v>0</v>
      </c>
      <c r="P269" s="9">
        <f>IF(A269="","",SUM(K269:L269,M269:O269))</f>
        <v>0</v>
      </c>
      <c r="Q269" s="9">
        <f>IF(A269="","",E269+F269+G269+H269-P269)</f>
        <v>0</v>
      </c>
      <c r="R269" s="9">
        <f>IF(A269="","",J269*'إعدادات'!$B$5)</f>
        <v>0</v>
      </c>
      <c r="S269" s="9">
        <f>IF(A269="","",Q269+R269)</f>
        <v>0</v>
      </c>
    </row>
    <row r="270" spans="1:19" ht="20" customHeight="1">
      <c r="A270" s="5">
        <f>IF('بيانات العاملين'!A270="","",'بيانات العاملين'!A270)</f>
        <v>0</v>
      </c>
      <c r="B270" s="5">
        <f>IF(A270="","",IFERROR(VLOOKUP(A270,'بيانات العاملين'!$A$2:$J$501,2,FALSE),""))</f>
        <v>0</v>
      </c>
      <c r="C270" s="5">
        <f>IF(A270="","",IFERROR(VLOOKUP(A270,'بيانات العاملين'!$A$2:$J$501,4,FALSE),""))</f>
        <v>0</v>
      </c>
      <c r="D270" s="9">
        <f>IF(A270="","",IFERROR(VLOOKUP(A270,'بيانات العاملين'!$A$2:$J$501,8,FALSE),0))</f>
        <v>0</v>
      </c>
      <c r="E270" s="9">
        <f>IF(A270="","",MAX(0,D270*IFERROR(VLOOKUP(A270,'مدخلات الشهر'!$A$2:$K$501,3,FALSE),0)/(IFERROR(VLOOKUP(A270,'مدخلات الشهر'!$A$2:$K$501,3,FALSE),0)+IFERROR(VLOOKUP(A270,'مدخلات الشهر'!$A$2:$K$501,4,FALSE),0),1)))</f>
        <v>0</v>
      </c>
      <c r="F270" s="9">
        <f>IF(A270="","",IFERROR(VLOOKUP(A270,'مدخلات الشهر'!$A$2:$K$501,5,FALSE),0))</f>
        <v>0</v>
      </c>
      <c r="G270" s="9">
        <f>IF(A270="","",IFERROR(VLOOKUP(A270,'مدخلات الشهر'!$A$2:$K$501,6,FALSE),0))</f>
        <v>0</v>
      </c>
      <c r="H270" s="9">
        <f>IF(A270="","",IFERROR(VLOOKUP(A270,'مدخلات الشهر'!$A$2:$K$501,7,FALSE),0))</f>
        <v>0</v>
      </c>
      <c r="I270" s="9">
        <f>IF(A270="","",E270+F270+G270)</f>
        <v>0</v>
      </c>
      <c r="J270" s="9">
        <f>IF(A270="","",IFERROR(VLOOKUP(A270,'بيانات العاملين'!$A$2:$J$501,9,FALSE),0))</f>
        <v>0</v>
      </c>
      <c r="K270" s="9">
        <f>IF(A270="","",J270*'إعدادات'!$B$4)</f>
        <v>0</v>
      </c>
      <c r="L270" s="9">
        <f>IF(A270="","",SUM(MAX(0,MIN(MAX(0,(I270-K270)*'إعدادات'!$B$9-'إعدادات'!$B$8),'إعدادات'!$C$13)-'إعدادات'!$B$13)*'إعدادات'!$D$13,MAX(0,MIN(MAX(0,(I270-K270)*'إعدادات'!$B$9-'إعدادات'!$B$8),'إعدادات'!$C$14)-'إعدادات'!$B$14)*'إعدادات'!$D$14,MAX(0,MIN(MAX(0,(I270-K270)*'إعدادات'!$B$9-'إعدادات'!$B$8),'إعدادات'!$C$15)-'إعدادات'!$B$15)*'إعدادات'!$D$15,MAX(0,MIN(MAX(0,(I270-K270)*'إعدادات'!$B$9-'إعدادات'!$B$8),'إعدادات'!$C$16)-'إعدادات'!$B$16)*'إعدادات'!$D$16,MAX(0,MIN(MAX(0,(I270-K270)*'إعدادات'!$B$9-'إعدادات'!$B$8),'إعدادات'!$C$17)-'إعدادات'!$B$17)*'إعدادات'!$D$17,MAX(0,MIN(MAX(0,(I270-K270)*'إعدادات'!$B$9-'إعدادات'!$B$8),'إعدادات'!$C$18)-'إعدادات'!$B$18)*'إعدادات'!$D$18)/'إعدادات'!$B$9)</f>
        <v>0</v>
      </c>
      <c r="M270" s="9">
        <f>IF(A270="","",IFERROR(VLOOKUP(A270,'مدخلات الشهر'!$A$2:$K$501,8,FALSE),0))</f>
        <v>0</v>
      </c>
      <c r="N270" s="9">
        <f>IF(A270="","",IFERROR(VLOOKUP(A270,'مدخلات الشهر'!$A$2:$K$501,9,FALSE),0))</f>
        <v>0</v>
      </c>
      <c r="O270" s="9">
        <f>IF(A270="","",IFERROR(VLOOKUP(A270,'مدخلات الشهر'!$A$2:$K$501,10,FALSE),0))</f>
        <v>0</v>
      </c>
      <c r="P270" s="9">
        <f>IF(A270="","",SUM(K270:L270,M270:O270))</f>
        <v>0</v>
      </c>
      <c r="Q270" s="9">
        <f>IF(A270="","",E270+F270+G270+H270-P270)</f>
        <v>0</v>
      </c>
      <c r="R270" s="9">
        <f>IF(A270="","",J270*'إعدادات'!$B$5)</f>
        <v>0</v>
      </c>
      <c r="S270" s="9">
        <f>IF(A270="","",Q270+R270)</f>
        <v>0</v>
      </c>
    </row>
    <row r="271" spans="1:19" ht="20" customHeight="1">
      <c r="A271" s="5">
        <f>IF('بيانات العاملين'!A271="","",'بيانات العاملين'!A271)</f>
        <v>0</v>
      </c>
      <c r="B271" s="5">
        <f>IF(A271="","",IFERROR(VLOOKUP(A271,'بيانات العاملين'!$A$2:$J$501,2,FALSE),""))</f>
        <v>0</v>
      </c>
      <c r="C271" s="5">
        <f>IF(A271="","",IFERROR(VLOOKUP(A271,'بيانات العاملين'!$A$2:$J$501,4,FALSE),""))</f>
        <v>0</v>
      </c>
      <c r="D271" s="9">
        <f>IF(A271="","",IFERROR(VLOOKUP(A271,'بيانات العاملين'!$A$2:$J$501,8,FALSE),0))</f>
        <v>0</v>
      </c>
      <c r="E271" s="9">
        <f>IF(A271="","",MAX(0,D271*IFERROR(VLOOKUP(A271,'مدخلات الشهر'!$A$2:$K$501,3,FALSE),0)/(IFERROR(VLOOKUP(A271,'مدخلات الشهر'!$A$2:$K$501,3,FALSE),0)+IFERROR(VLOOKUP(A271,'مدخلات الشهر'!$A$2:$K$501,4,FALSE),0),1)))</f>
        <v>0</v>
      </c>
      <c r="F271" s="9">
        <f>IF(A271="","",IFERROR(VLOOKUP(A271,'مدخلات الشهر'!$A$2:$K$501,5,FALSE),0))</f>
        <v>0</v>
      </c>
      <c r="G271" s="9">
        <f>IF(A271="","",IFERROR(VLOOKUP(A271,'مدخلات الشهر'!$A$2:$K$501,6,FALSE),0))</f>
        <v>0</v>
      </c>
      <c r="H271" s="9">
        <f>IF(A271="","",IFERROR(VLOOKUP(A271,'مدخلات الشهر'!$A$2:$K$501,7,FALSE),0))</f>
        <v>0</v>
      </c>
      <c r="I271" s="9">
        <f>IF(A271="","",E271+F271+G271)</f>
        <v>0</v>
      </c>
      <c r="J271" s="9">
        <f>IF(A271="","",IFERROR(VLOOKUP(A271,'بيانات العاملين'!$A$2:$J$501,9,FALSE),0))</f>
        <v>0</v>
      </c>
      <c r="K271" s="9">
        <f>IF(A271="","",J271*'إعدادات'!$B$4)</f>
        <v>0</v>
      </c>
      <c r="L271" s="9">
        <f>IF(A271="","",SUM(MAX(0,MIN(MAX(0,(I271-K271)*'إعدادات'!$B$9-'إعدادات'!$B$8),'إعدادات'!$C$13)-'إعدادات'!$B$13)*'إعدادات'!$D$13,MAX(0,MIN(MAX(0,(I271-K271)*'إعدادات'!$B$9-'إعدادات'!$B$8),'إعدادات'!$C$14)-'إعدادات'!$B$14)*'إعدادات'!$D$14,MAX(0,MIN(MAX(0,(I271-K271)*'إعدادات'!$B$9-'إعدادات'!$B$8),'إعدادات'!$C$15)-'إعدادات'!$B$15)*'إعدادات'!$D$15,MAX(0,MIN(MAX(0,(I271-K271)*'إعدادات'!$B$9-'إعدادات'!$B$8),'إعدادات'!$C$16)-'إعدادات'!$B$16)*'إعدادات'!$D$16,MAX(0,MIN(MAX(0,(I271-K271)*'إعدادات'!$B$9-'إعدادات'!$B$8),'إعدادات'!$C$17)-'إعدادات'!$B$17)*'إعدادات'!$D$17,MAX(0,MIN(MAX(0,(I271-K271)*'إعدادات'!$B$9-'إعدادات'!$B$8),'إعدادات'!$C$18)-'إعدادات'!$B$18)*'إعدادات'!$D$18)/'إعدادات'!$B$9)</f>
        <v>0</v>
      </c>
      <c r="M271" s="9">
        <f>IF(A271="","",IFERROR(VLOOKUP(A271,'مدخلات الشهر'!$A$2:$K$501,8,FALSE),0))</f>
        <v>0</v>
      </c>
      <c r="N271" s="9">
        <f>IF(A271="","",IFERROR(VLOOKUP(A271,'مدخلات الشهر'!$A$2:$K$501,9,FALSE),0))</f>
        <v>0</v>
      </c>
      <c r="O271" s="9">
        <f>IF(A271="","",IFERROR(VLOOKUP(A271,'مدخلات الشهر'!$A$2:$K$501,10,FALSE),0))</f>
        <v>0</v>
      </c>
      <c r="P271" s="9">
        <f>IF(A271="","",SUM(K271:L271,M271:O271))</f>
        <v>0</v>
      </c>
      <c r="Q271" s="9">
        <f>IF(A271="","",E271+F271+G271+H271-P271)</f>
        <v>0</v>
      </c>
      <c r="R271" s="9">
        <f>IF(A271="","",J271*'إعدادات'!$B$5)</f>
        <v>0</v>
      </c>
      <c r="S271" s="9">
        <f>IF(A271="","",Q271+R271)</f>
        <v>0</v>
      </c>
    </row>
    <row r="272" spans="1:19" ht="20" customHeight="1">
      <c r="A272" s="5">
        <f>IF('بيانات العاملين'!A272="","",'بيانات العاملين'!A272)</f>
        <v>0</v>
      </c>
      <c r="B272" s="5">
        <f>IF(A272="","",IFERROR(VLOOKUP(A272,'بيانات العاملين'!$A$2:$J$501,2,FALSE),""))</f>
        <v>0</v>
      </c>
      <c r="C272" s="5">
        <f>IF(A272="","",IFERROR(VLOOKUP(A272,'بيانات العاملين'!$A$2:$J$501,4,FALSE),""))</f>
        <v>0</v>
      </c>
      <c r="D272" s="9">
        <f>IF(A272="","",IFERROR(VLOOKUP(A272,'بيانات العاملين'!$A$2:$J$501,8,FALSE),0))</f>
        <v>0</v>
      </c>
      <c r="E272" s="9">
        <f>IF(A272="","",MAX(0,D272*IFERROR(VLOOKUP(A272,'مدخلات الشهر'!$A$2:$K$501,3,FALSE),0)/(IFERROR(VLOOKUP(A272,'مدخلات الشهر'!$A$2:$K$501,3,FALSE),0)+IFERROR(VLOOKUP(A272,'مدخلات الشهر'!$A$2:$K$501,4,FALSE),0),1)))</f>
        <v>0</v>
      </c>
      <c r="F272" s="9">
        <f>IF(A272="","",IFERROR(VLOOKUP(A272,'مدخلات الشهر'!$A$2:$K$501,5,FALSE),0))</f>
        <v>0</v>
      </c>
      <c r="G272" s="9">
        <f>IF(A272="","",IFERROR(VLOOKUP(A272,'مدخلات الشهر'!$A$2:$K$501,6,FALSE),0))</f>
        <v>0</v>
      </c>
      <c r="H272" s="9">
        <f>IF(A272="","",IFERROR(VLOOKUP(A272,'مدخلات الشهر'!$A$2:$K$501,7,FALSE),0))</f>
        <v>0</v>
      </c>
      <c r="I272" s="9">
        <f>IF(A272="","",E272+F272+G272)</f>
        <v>0</v>
      </c>
      <c r="J272" s="9">
        <f>IF(A272="","",IFERROR(VLOOKUP(A272,'بيانات العاملين'!$A$2:$J$501,9,FALSE),0))</f>
        <v>0</v>
      </c>
      <c r="K272" s="9">
        <f>IF(A272="","",J272*'إعدادات'!$B$4)</f>
        <v>0</v>
      </c>
      <c r="L272" s="9">
        <f>IF(A272="","",SUM(MAX(0,MIN(MAX(0,(I272-K272)*'إعدادات'!$B$9-'إعدادات'!$B$8),'إعدادات'!$C$13)-'إعدادات'!$B$13)*'إعدادات'!$D$13,MAX(0,MIN(MAX(0,(I272-K272)*'إعدادات'!$B$9-'إعدادات'!$B$8),'إعدادات'!$C$14)-'إعدادات'!$B$14)*'إعدادات'!$D$14,MAX(0,MIN(MAX(0,(I272-K272)*'إعدادات'!$B$9-'إعدادات'!$B$8),'إعدادات'!$C$15)-'إعدادات'!$B$15)*'إعدادات'!$D$15,MAX(0,MIN(MAX(0,(I272-K272)*'إعدادات'!$B$9-'إعدادات'!$B$8),'إعدادات'!$C$16)-'إعدادات'!$B$16)*'إعدادات'!$D$16,MAX(0,MIN(MAX(0,(I272-K272)*'إعدادات'!$B$9-'إعدادات'!$B$8),'إعدادات'!$C$17)-'إعدادات'!$B$17)*'إعدادات'!$D$17,MAX(0,MIN(MAX(0,(I272-K272)*'إعدادات'!$B$9-'إعدادات'!$B$8),'إعدادات'!$C$18)-'إعدادات'!$B$18)*'إعدادات'!$D$18)/'إعدادات'!$B$9)</f>
        <v>0</v>
      </c>
      <c r="M272" s="9">
        <f>IF(A272="","",IFERROR(VLOOKUP(A272,'مدخلات الشهر'!$A$2:$K$501,8,FALSE),0))</f>
        <v>0</v>
      </c>
      <c r="N272" s="9">
        <f>IF(A272="","",IFERROR(VLOOKUP(A272,'مدخلات الشهر'!$A$2:$K$501,9,FALSE),0))</f>
        <v>0</v>
      </c>
      <c r="O272" s="9">
        <f>IF(A272="","",IFERROR(VLOOKUP(A272,'مدخلات الشهر'!$A$2:$K$501,10,FALSE),0))</f>
        <v>0</v>
      </c>
      <c r="P272" s="9">
        <f>IF(A272="","",SUM(K272:L272,M272:O272))</f>
        <v>0</v>
      </c>
      <c r="Q272" s="9">
        <f>IF(A272="","",E272+F272+G272+H272-P272)</f>
        <v>0</v>
      </c>
      <c r="R272" s="9">
        <f>IF(A272="","",J272*'إعدادات'!$B$5)</f>
        <v>0</v>
      </c>
      <c r="S272" s="9">
        <f>IF(A272="","",Q272+R272)</f>
        <v>0</v>
      </c>
    </row>
    <row r="273" spans="1:19" ht="20" customHeight="1">
      <c r="A273" s="5">
        <f>IF('بيانات العاملين'!A273="","",'بيانات العاملين'!A273)</f>
        <v>0</v>
      </c>
      <c r="B273" s="5">
        <f>IF(A273="","",IFERROR(VLOOKUP(A273,'بيانات العاملين'!$A$2:$J$501,2,FALSE),""))</f>
        <v>0</v>
      </c>
      <c r="C273" s="5">
        <f>IF(A273="","",IFERROR(VLOOKUP(A273,'بيانات العاملين'!$A$2:$J$501,4,FALSE),""))</f>
        <v>0</v>
      </c>
      <c r="D273" s="9">
        <f>IF(A273="","",IFERROR(VLOOKUP(A273,'بيانات العاملين'!$A$2:$J$501,8,FALSE),0))</f>
        <v>0</v>
      </c>
      <c r="E273" s="9">
        <f>IF(A273="","",MAX(0,D273*IFERROR(VLOOKUP(A273,'مدخلات الشهر'!$A$2:$K$501,3,FALSE),0)/(IFERROR(VLOOKUP(A273,'مدخلات الشهر'!$A$2:$K$501,3,FALSE),0)+IFERROR(VLOOKUP(A273,'مدخلات الشهر'!$A$2:$K$501,4,FALSE),0),1)))</f>
        <v>0</v>
      </c>
      <c r="F273" s="9">
        <f>IF(A273="","",IFERROR(VLOOKUP(A273,'مدخلات الشهر'!$A$2:$K$501,5,FALSE),0))</f>
        <v>0</v>
      </c>
      <c r="G273" s="9">
        <f>IF(A273="","",IFERROR(VLOOKUP(A273,'مدخلات الشهر'!$A$2:$K$501,6,FALSE),0))</f>
        <v>0</v>
      </c>
      <c r="H273" s="9">
        <f>IF(A273="","",IFERROR(VLOOKUP(A273,'مدخلات الشهر'!$A$2:$K$501,7,FALSE),0))</f>
        <v>0</v>
      </c>
      <c r="I273" s="9">
        <f>IF(A273="","",E273+F273+G273)</f>
        <v>0</v>
      </c>
      <c r="J273" s="9">
        <f>IF(A273="","",IFERROR(VLOOKUP(A273,'بيانات العاملين'!$A$2:$J$501,9,FALSE),0))</f>
        <v>0</v>
      </c>
      <c r="K273" s="9">
        <f>IF(A273="","",J273*'إعدادات'!$B$4)</f>
        <v>0</v>
      </c>
      <c r="L273" s="9">
        <f>IF(A273="","",SUM(MAX(0,MIN(MAX(0,(I273-K273)*'إعدادات'!$B$9-'إعدادات'!$B$8),'إعدادات'!$C$13)-'إعدادات'!$B$13)*'إعدادات'!$D$13,MAX(0,MIN(MAX(0,(I273-K273)*'إعدادات'!$B$9-'إعدادات'!$B$8),'إعدادات'!$C$14)-'إعدادات'!$B$14)*'إعدادات'!$D$14,MAX(0,MIN(MAX(0,(I273-K273)*'إعدادات'!$B$9-'إعدادات'!$B$8),'إعدادات'!$C$15)-'إعدادات'!$B$15)*'إعدادات'!$D$15,MAX(0,MIN(MAX(0,(I273-K273)*'إعدادات'!$B$9-'إعدادات'!$B$8),'إعدادات'!$C$16)-'إعدادات'!$B$16)*'إعدادات'!$D$16,MAX(0,MIN(MAX(0,(I273-K273)*'إعدادات'!$B$9-'إعدادات'!$B$8),'إعدادات'!$C$17)-'إعدادات'!$B$17)*'إعدادات'!$D$17,MAX(0,MIN(MAX(0,(I273-K273)*'إعدادات'!$B$9-'إعدادات'!$B$8),'إعدادات'!$C$18)-'إعدادات'!$B$18)*'إعدادات'!$D$18)/'إعدادات'!$B$9)</f>
        <v>0</v>
      </c>
      <c r="M273" s="9">
        <f>IF(A273="","",IFERROR(VLOOKUP(A273,'مدخلات الشهر'!$A$2:$K$501,8,FALSE),0))</f>
        <v>0</v>
      </c>
      <c r="N273" s="9">
        <f>IF(A273="","",IFERROR(VLOOKUP(A273,'مدخلات الشهر'!$A$2:$K$501,9,FALSE),0))</f>
        <v>0</v>
      </c>
      <c r="O273" s="9">
        <f>IF(A273="","",IFERROR(VLOOKUP(A273,'مدخلات الشهر'!$A$2:$K$501,10,FALSE),0))</f>
        <v>0</v>
      </c>
      <c r="P273" s="9">
        <f>IF(A273="","",SUM(K273:L273,M273:O273))</f>
        <v>0</v>
      </c>
      <c r="Q273" s="9">
        <f>IF(A273="","",E273+F273+G273+H273-P273)</f>
        <v>0</v>
      </c>
      <c r="R273" s="9">
        <f>IF(A273="","",J273*'إعدادات'!$B$5)</f>
        <v>0</v>
      </c>
      <c r="S273" s="9">
        <f>IF(A273="","",Q273+R273)</f>
        <v>0</v>
      </c>
    </row>
    <row r="274" spans="1:19" ht="20" customHeight="1">
      <c r="A274" s="5">
        <f>IF('بيانات العاملين'!A274="","",'بيانات العاملين'!A274)</f>
        <v>0</v>
      </c>
      <c r="B274" s="5">
        <f>IF(A274="","",IFERROR(VLOOKUP(A274,'بيانات العاملين'!$A$2:$J$501,2,FALSE),""))</f>
        <v>0</v>
      </c>
      <c r="C274" s="5">
        <f>IF(A274="","",IFERROR(VLOOKUP(A274,'بيانات العاملين'!$A$2:$J$501,4,FALSE),""))</f>
        <v>0</v>
      </c>
      <c r="D274" s="9">
        <f>IF(A274="","",IFERROR(VLOOKUP(A274,'بيانات العاملين'!$A$2:$J$501,8,FALSE),0))</f>
        <v>0</v>
      </c>
      <c r="E274" s="9">
        <f>IF(A274="","",MAX(0,D274*IFERROR(VLOOKUP(A274,'مدخلات الشهر'!$A$2:$K$501,3,FALSE),0)/(IFERROR(VLOOKUP(A274,'مدخلات الشهر'!$A$2:$K$501,3,FALSE),0)+IFERROR(VLOOKUP(A274,'مدخلات الشهر'!$A$2:$K$501,4,FALSE),0),1)))</f>
        <v>0</v>
      </c>
      <c r="F274" s="9">
        <f>IF(A274="","",IFERROR(VLOOKUP(A274,'مدخلات الشهر'!$A$2:$K$501,5,FALSE),0))</f>
        <v>0</v>
      </c>
      <c r="G274" s="9">
        <f>IF(A274="","",IFERROR(VLOOKUP(A274,'مدخلات الشهر'!$A$2:$K$501,6,FALSE),0))</f>
        <v>0</v>
      </c>
      <c r="H274" s="9">
        <f>IF(A274="","",IFERROR(VLOOKUP(A274,'مدخلات الشهر'!$A$2:$K$501,7,FALSE),0))</f>
        <v>0</v>
      </c>
      <c r="I274" s="9">
        <f>IF(A274="","",E274+F274+G274)</f>
        <v>0</v>
      </c>
      <c r="J274" s="9">
        <f>IF(A274="","",IFERROR(VLOOKUP(A274,'بيانات العاملين'!$A$2:$J$501,9,FALSE),0))</f>
        <v>0</v>
      </c>
      <c r="K274" s="9">
        <f>IF(A274="","",J274*'إعدادات'!$B$4)</f>
        <v>0</v>
      </c>
      <c r="L274" s="9">
        <f>IF(A274="","",SUM(MAX(0,MIN(MAX(0,(I274-K274)*'إعدادات'!$B$9-'إعدادات'!$B$8),'إعدادات'!$C$13)-'إعدادات'!$B$13)*'إعدادات'!$D$13,MAX(0,MIN(MAX(0,(I274-K274)*'إعدادات'!$B$9-'إعدادات'!$B$8),'إعدادات'!$C$14)-'إعدادات'!$B$14)*'إعدادات'!$D$14,MAX(0,MIN(MAX(0,(I274-K274)*'إعدادات'!$B$9-'إعدادات'!$B$8),'إعدادات'!$C$15)-'إعدادات'!$B$15)*'إعدادات'!$D$15,MAX(0,MIN(MAX(0,(I274-K274)*'إعدادات'!$B$9-'إعدادات'!$B$8),'إعدادات'!$C$16)-'إعدادات'!$B$16)*'إعدادات'!$D$16,MAX(0,MIN(MAX(0,(I274-K274)*'إعدادات'!$B$9-'إعدادات'!$B$8),'إعدادات'!$C$17)-'إعدادات'!$B$17)*'إعدادات'!$D$17,MAX(0,MIN(MAX(0,(I274-K274)*'إعدادات'!$B$9-'إعدادات'!$B$8),'إعدادات'!$C$18)-'إعدادات'!$B$18)*'إعدادات'!$D$18)/'إعدادات'!$B$9)</f>
        <v>0</v>
      </c>
      <c r="M274" s="9">
        <f>IF(A274="","",IFERROR(VLOOKUP(A274,'مدخلات الشهر'!$A$2:$K$501,8,FALSE),0))</f>
        <v>0</v>
      </c>
      <c r="N274" s="9">
        <f>IF(A274="","",IFERROR(VLOOKUP(A274,'مدخلات الشهر'!$A$2:$K$501,9,FALSE),0))</f>
        <v>0</v>
      </c>
      <c r="O274" s="9">
        <f>IF(A274="","",IFERROR(VLOOKUP(A274,'مدخلات الشهر'!$A$2:$K$501,10,FALSE),0))</f>
        <v>0</v>
      </c>
      <c r="P274" s="9">
        <f>IF(A274="","",SUM(K274:L274,M274:O274))</f>
        <v>0</v>
      </c>
      <c r="Q274" s="9">
        <f>IF(A274="","",E274+F274+G274+H274-P274)</f>
        <v>0</v>
      </c>
      <c r="R274" s="9">
        <f>IF(A274="","",J274*'إعدادات'!$B$5)</f>
        <v>0</v>
      </c>
      <c r="S274" s="9">
        <f>IF(A274="","",Q274+R274)</f>
        <v>0</v>
      </c>
    </row>
    <row r="275" spans="1:19" ht="20" customHeight="1">
      <c r="A275" s="5">
        <f>IF('بيانات العاملين'!A275="","",'بيانات العاملين'!A275)</f>
        <v>0</v>
      </c>
      <c r="B275" s="5">
        <f>IF(A275="","",IFERROR(VLOOKUP(A275,'بيانات العاملين'!$A$2:$J$501,2,FALSE),""))</f>
        <v>0</v>
      </c>
      <c r="C275" s="5">
        <f>IF(A275="","",IFERROR(VLOOKUP(A275,'بيانات العاملين'!$A$2:$J$501,4,FALSE),""))</f>
        <v>0</v>
      </c>
      <c r="D275" s="9">
        <f>IF(A275="","",IFERROR(VLOOKUP(A275,'بيانات العاملين'!$A$2:$J$501,8,FALSE),0))</f>
        <v>0</v>
      </c>
      <c r="E275" s="9">
        <f>IF(A275="","",MAX(0,D275*IFERROR(VLOOKUP(A275,'مدخلات الشهر'!$A$2:$K$501,3,FALSE),0)/(IFERROR(VLOOKUP(A275,'مدخلات الشهر'!$A$2:$K$501,3,FALSE),0)+IFERROR(VLOOKUP(A275,'مدخلات الشهر'!$A$2:$K$501,4,FALSE),0),1)))</f>
        <v>0</v>
      </c>
      <c r="F275" s="9">
        <f>IF(A275="","",IFERROR(VLOOKUP(A275,'مدخلات الشهر'!$A$2:$K$501,5,FALSE),0))</f>
        <v>0</v>
      </c>
      <c r="G275" s="9">
        <f>IF(A275="","",IFERROR(VLOOKUP(A275,'مدخلات الشهر'!$A$2:$K$501,6,FALSE),0))</f>
        <v>0</v>
      </c>
      <c r="H275" s="9">
        <f>IF(A275="","",IFERROR(VLOOKUP(A275,'مدخلات الشهر'!$A$2:$K$501,7,FALSE),0))</f>
        <v>0</v>
      </c>
      <c r="I275" s="9">
        <f>IF(A275="","",E275+F275+G275)</f>
        <v>0</v>
      </c>
      <c r="J275" s="9">
        <f>IF(A275="","",IFERROR(VLOOKUP(A275,'بيانات العاملين'!$A$2:$J$501,9,FALSE),0))</f>
        <v>0</v>
      </c>
      <c r="K275" s="9">
        <f>IF(A275="","",J275*'إعدادات'!$B$4)</f>
        <v>0</v>
      </c>
      <c r="L275" s="9">
        <f>IF(A275="","",SUM(MAX(0,MIN(MAX(0,(I275-K275)*'إعدادات'!$B$9-'إعدادات'!$B$8),'إعدادات'!$C$13)-'إعدادات'!$B$13)*'إعدادات'!$D$13,MAX(0,MIN(MAX(0,(I275-K275)*'إعدادات'!$B$9-'إعدادات'!$B$8),'إعدادات'!$C$14)-'إعدادات'!$B$14)*'إعدادات'!$D$14,MAX(0,MIN(MAX(0,(I275-K275)*'إعدادات'!$B$9-'إعدادات'!$B$8),'إعدادات'!$C$15)-'إعدادات'!$B$15)*'إعدادات'!$D$15,MAX(0,MIN(MAX(0,(I275-K275)*'إعدادات'!$B$9-'إعدادات'!$B$8),'إعدادات'!$C$16)-'إعدادات'!$B$16)*'إعدادات'!$D$16,MAX(0,MIN(MAX(0,(I275-K275)*'إعدادات'!$B$9-'إعدادات'!$B$8),'إعدادات'!$C$17)-'إعدادات'!$B$17)*'إعدادات'!$D$17,MAX(0,MIN(MAX(0,(I275-K275)*'إعدادات'!$B$9-'إعدادات'!$B$8),'إعدادات'!$C$18)-'إعدادات'!$B$18)*'إعدادات'!$D$18)/'إعدادات'!$B$9)</f>
        <v>0</v>
      </c>
      <c r="M275" s="9">
        <f>IF(A275="","",IFERROR(VLOOKUP(A275,'مدخلات الشهر'!$A$2:$K$501,8,FALSE),0))</f>
        <v>0</v>
      </c>
      <c r="N275" s="9">
        <f>IF(A275="","",IFERROR(VLOOKUP(A275,'مدخلات الشهر'!$A$2:$K$501,9,FALSE),0))</f>
        <v>0</v>
      </c>
      <c r="O275" s="9">
        <f>IF(A275="","",IFERROR(VLOOKUP(A275,'مدخلات الشهر'!$A$2:$K$501,10,FALSE),0))</f>
        <v>0</v>
      </c>
      <c r="P275" s="9">
        <f>IF(A275="","",SUM(K275:L275,M275:O275))</f>
        <v>0</v>
      </c>
      <c r="Q275" s="9">
        <f>IF(A275="","",E275+F275+G275+H275-P275)</f>
        <v>0</v>
      </c>
      <c r="R275" s="9">
        <f>IF(A275="","",J275*'إعدادات'!$B$5)</f>
        <v>0</v>
      </c>
      <c r="S275" s="9">
        <f>IF(A275="","",Q275+R275)</f>
        <v>0</v>
      </c>
    </row>
    <row r="276" spans="1:19" ht="20" customHeight="1">
      <c r="A276" s="5">
        <f>IF('بيانات العاملين'!A276="","",'بيانات العاملين'!A276)</f>
        <v>0</v>
      </c>
      <c r="B276" s="5">
        <f>IF(A276="","",IFERROR(VLOOKUP(A276,'بيانات العاملين'!$A$2:$J$501,2,FALSE),""))</f>
        <v>0</v>
      </c>
      <c r="C276" s="5">
        <f>IF(A276="","",IFERROR(VLOOKUP(A276,'بيانات العاملين'!$A$2:$J$501,4,FALSE),""))</f>
        <v>0</v>
      </c>
      <c r="D276" s="9">
        <f>IF(A276="","",IFERROR(VLOOKUP(A276,'بيانات العاملين'!$A$2:$J$501,8,FALSE),0))</f>
        <v>0</v>
      </c>
      <c r="E276" s="9">
        <f>IF(A276="","",MAX(0,D276*IFERROR(VLOOKUP(A276,'مدخلات الشهر'!$A$2:$K$501,3,FALSE),0)/(IFERROR(VLOOKUP(A276,'مدخلات الشهر'!$A$2:$K$501,3,FALSE),0)+IFERROR(VLOOKUP(A276,'مدخلات الشهر'!$A$2:$K$501,4,FALSE),0),1)))</f>
        <v>0</v>
      </c>
      <c r="F276" s="9">
        <f>IF(A276="","",IFERROR(VLOOKUP(A276,'مدخلات الشهر'!$A$2:$K$501,5,FALSE),0))</f>
        <v>0</v>
      </c>
      <c r="G276" s="9">
        <f>IF(A276="","",IFERROR(VLOOKUP(A276,'مدخلات الشهر'!$A$2:$K$501,6,FALSE),0))</f>
        <v>0</v>
      </c>
      <c r="H276" s="9">
        <f>IF(A276="","",IFERROR(VLOOKUP(A276,'مدخلات الشهر'!$A$2:$K$501,7,FALSE),0))</f>
        <v>0</v>
      </c>
      <c r="I276" s="9">
        <f>IF(A276="","",E276+F276+G276)</f>
        <v>0</v>
      </c>
      <c r="J276" s="9">
        <f>IF(A276="","",IFERROR(VLOOKUP(A276,'بيانات العاملين'!$A$2:$J$501,9,FALSE),0))</f>
        <v>0</v>
      </c>
      <c r="K276" s="9">
        <f>IF(A276="","",J276*'إعدادات'!$B$4)</f>
        <v>0</v>
      </c>
      <c r="L276" s="9">
        <f>IF(A276="","",SUM(MAX(0,MIN(MAX(0,(I276-K276)*'إعدادات'!$B$9-'إعدادات'!$B$8),'إعدادات'!$C$13)-'إعدادات'!$B$13)*'إعدادات'!$D$13,MAX(0,MIN(MAX(0,(I276-K276)*'إعدادات'!$B$9-'إعدادات'!$B$8),'إعدادات'!$C$14)-'إعدادات'!$B$14)*'إعدادات'!$D$14,MAX(0,MIN(MAX(0,(I276-K276)*'إعدادات'!$B$9-'إعدادات'!$B$8),'إعدادات'!$C$15)-'إعدادات'!$B$15)*'إعدادات'!$D$15,MAX(0,MIN(MAX(0,(I276-K276)*'إعدادات'!$B$9-'إعدادات'!$B$8),'إعدادات'!$C$16)-'إعدادات'!$B$16)*'إعدادات'!$D$16,MAX(0,MIN(MAX(0,(I276-K276)*'إعدادات'!$B$9-'إعدادات'!$B$8),'إعدادات'!$C$17)-'إعدادات'!$B$17)*'إعدادات'!$D$17,MAX(0,MIN(MAX(0,(I276-K276)*'إعدادات'!$B$9-'إعدادات'!$B$8),'إعدادات'!$C$18)-'إعدادات'!$B$18)*'إعدادات'!$D$18)/'إعدادات'!$B$9)</f>
        <v>0</v>
      </c>
      <c r="M276" s="9">
        <f>IF(A276="","",IFERROR(VLOOKUP(A276,'مدخلات الشهر'!$A$2:$K$501,8,FALSE),0))</f>
        <v>0</v>
      </c>
      <c r="N276" s="9">
        <f>IF(A276="","",IFERROR(VLOOKUP(A276,'مدخلات الشهر'!$A$2:$K$501,9,FALSE),0))</f>
        <v>0</v>
      </c>
      <c r="O276" s="9">
        <f>IF(A276="","",IFERROR(VLOOKUP(A276,'مدخلات الشهر'!$A$2:$K$501,10,FALSE),0))</f>
        <v>0</v>
      </c>
      <c r="P276" s="9">
        <f>IF(A276="","",SUM(K276:L276,M276:O276))</f>
        <v>0</v>
      </c>
      <c r="Q276" s="9">
        <f>IF(A276="","",E276+F276+G276+H276-P276)</f>
        <v>0</v>
      </c>
      <c r="R276" s="9">
        <f>IF(A276="","",J276*'إعدادات'!$B$5)</f>
        <v>0</v>
      </c>
      <c r="S276" s="9">
        <f>IF(A276="","",Q276+R276)</f>
        <v>0</v>
      </c>
    </row>
    <row r="277" spans="1:19" ht="20" customHeight="1">
      <c r="A277" s="5">
        <f>IF('بيانات العاملين'!A277="","",'بيانات العاملين'!A277)</f>
        <v>0</v>
      </c>
      <c r="B277" s="5">
        <f>IF(A277="","",IFERROR(VLOOKUP(A277,'بيانات العاملين'!$A$2:$J$501,2,FALSE),""))</f>
        <v>0</v>
      </c>
      <c r="C277" s="5">
        <f>IF(A277="","",IFERROR(VLOOKUP(A277,'بيانات العاملين'!$A$2:$J$501,4,FALSE),""))</f>
        <v>0</v>
      </c>
      <c r="D277" s="9">
        <f>IF(A277="","",IFERROR(VLOOKUP(A277,'بيانات العاملين'!$A$2:$J$501,8,FALSE),0))</f>
        <v>0</v>
      </c>
      <c r="E277" s="9">
        <f>IF(A277="","",MAX(0,D277*IFERROR(VLOOKUP(A277,'مدخلات الشهر'!$A$2:$K$501,3,FALSE),0)/(IFERROR(VLOOKUP(A277,'مدخلات الشهر'!$A$2:$K$501,3,FALSE),0)+IFERROR(VLOOKUP(A277,'مدخلات الشهر'!$A$2:$K$501,4,FALSE),0),1)))</f>
        <v>0</v>
      </c>
      <c r="F277" s="9">
        <f>IF(A277="","",IFERROR(VLOOKUP(A277,'مدخلات الشهر'!$A$2:$K$501,5,FALSE),0))</f>
        <v>0</v>
      </c>
      <c r="G277" s="9">
        <f>IF(A277="","",IFERROR(VLOOKUP(A277,'مدخلات الشهر'!$A$2:$K$501,6,FALSE),0))</f>
        <v>0</v>
      </c>
      <c r="H277" s="9">
        <f>IF(A277="","",IFERROR(VLOOKUP(A277,'مدخلات الشهر'!$A$2:$K$501,7,FALSE),0))</f>
        <v>0</v>
      </c>
      <c r="I277" s="9">
        <f>IF(A277="","",E277+F277+G277)</f>
        <v>0</v>
      </c>
      <c r="J277" s="9">
        <f>IF(A277="","",IFERROR(VLOOKUP(A277,'بيانات العاملين'!$A$2:$J$501,9,FALSE),0))</f>
        <v>0</v>
      </c>
      <c r="K277" s="9">
        <f>IF(A277="","",J277*'إعدادات'!$B$4)</f>
        <v>0</v>
      </c>
      <c r="L277" s="9">
        <f>IF(A277="","",SUM(MAX(0,MIN(MAX(0,(I277-K277)*'إعدادات'!$B$9-'إعدادات'!$B$8),'إعدادات'!$C$13)-'إعدادات'!$B$13)*'إعدادات'!$D$13,MAX(0,MIN(MAX(0,(I277-K277)*'إعدادات'!$B$9-'إعدادات'!$B$8),'إعدادات'!$C$14)-'إعدادات'!$B$14)*'إعدادات'!$D$14,MAX(0,MIN(MAX(0,(I277-K277)*'إعدادات'!$B$9-'إعدادات'!$B$8),'إعدادات'!$C$15)-'إعدادات'!$B$15)*'إعدادات'!$D$15,MAX(0,MIN(MAX(0,(I277-K277)*'إعدادات'!$B$9-'إعدادات'!$B$8),'إعدادات'!$C$16)-'إعدادات'!$B$16)*'إعدادات'!$D$16,MAX(0,MIN(MAX(0,(I277-K277)*'إعدادات'!$B$9-'إعدادات'!$B$8),'إعدادات'!$C$17)-'إعدادات'!$B$17)*'إعدادات'!$D$17,MAX(0,MIN(MAX(0,(I277-K277)*'إعدادات'!$B$9-'إعدادات'!$B$8),'إعدادات'!$C$18)-'إعدادات'!$B$18)*'إعدادات'!$D$18)/'إعدادات'!$B$9)</f>
        <v>0</v>
      </c>
      <c r="M277" s="9">
        <f>IF(A277="","",IFERROR(VLOOKUP(A277,'مدخلات الشهر'!$A$2:$K$501,8,FALSE),0))</f>
        <v>0</v>
      </c>
      <c r="N277" s="9">
        <f>IF(A277="","",IFERROR(VLOOKUP(A277,'مدخلات الشهر'!$A$2:$K$501,9,FALSE),0))</f>
        <v>0</v>
      </c>
      <c r="O277" s="9">
        <f>IF(A277="","",IFERROR(VLOOKUP(A277,'مدخلات الشهر'!$A$2:$K$501,10,FALSE),0))</f>
        <v>0</v>
      </c>
      <c r="P277" s="9">
        <f>IF(A277="","",SUM(K277:L277,M277:O277))</f>
        <v>0</v>
      </c>
      <c r="Q277" s="9">
        <f>IF(A277="","",E277+F277+G277+H277-P277)</f>
        <v>0</v>
      </c>
      <c r="R277" s="9">
        <f>IF(A277="","",J277*'إعدادات'!$B$5)</f>
        <v>0</v>
      </c>
      <c r="S277" s="9">
        <f>IF(A277="","",Q277+R277)</f>
        <v>0</v>
      </c>
    </row>
    <row r="278" spans="1:19" ht="20" customHeight="1">
      <c r="A278" s="5">
        <f>IF('بيانات العاملين'!A278="","",'بيانات العاملين'!A278)</f>
        <v>0</v>
      </c>
      <c r="B278" s="5">
        <f>IF(A278="","",IFERROR(VLOOKUP(A278,'بيانات العاملين'!$A$2:$J$501,2,FALSE),""))</f>
        <v>0</v>
      </c>
      <c r="C278" s="5">
        <f>IF(A278="","",IFERROR(VLOOKUP(A278,'بيانات العاملين'!$A$2:$J$501,4,FALSE),""))</f>
        <v>0</v>
      </c>
      <c r="D278" s="9">
        <f>IF(A278="","",IFERROR(VLOOKUP(A278,'بيانات العاملين'!$A$2:$J$501,8,FALSE),0))</f>
        <v>0</v>
      </c>
      <c r="E278" s="9">
        <f>IF(A278="","",MAX(0,D278*IFERROR(VLOOKUP(A278,'مدخلات الشهر'!$A$2:$K$501,3,FALSE),0)/(IFERROR(VLOOKUP(A278,'مدخلات الشهر'!$A$2:$K$501,3,FALSE),0)+IFERROR(VLOOKUP(A278,'مدخلات الشهر'!$A$2:$K$501,4,FALSE),0),1)))</f>
        <v>0</v>
      </c>
      <c r="F278" s="9">
        <f>IF(A278="","",IFERROR(VLOOKUP(A278,'مدخلات الشهر'!$A$2:$K$501,5,FALSE),0))</f>
        <v>0</v>
      </c>
      <c r="G278" s="9">
        <f>IF(A278="","",IFERROR(VLOOKUP(A278,'مدخلات الشهر'!$A$2:$K$501,6,FALSE),0))</f>
        <v>0</v>
      </c>
      <c r="H278" s="9">
        <f>IF(A278="","",IFERROR(VLOOKUP(A278,'مدخلات الشهر'!$A$2:$K$501,7,FALSE),0))</f>
        <v>0</v>
      </c>
      <c r="I278" s="9">
        <f>IF(A278="","",E278+F278+G278)</f>
        <v>0</v>
      </c>
      <c r="J278" s="9">
        <f>IF(A278="","",IFERROR(VLOOKUP(A278,'بيانات العاملين'!$A$2:$J$501,9,FALSE),0))</f>
        <v>0</v>
      </c>
      <c r="K278" s="9">
        <f>IF(A278="","",J278*'إعدادات'!$B$4)</f>
        <v>0</v>
      </c>
      <c r="L278" s="9">
        <f>IF(A278="","",SUM(MAX(0,MIN(MAX(0,(I278-K278)*'إعدادات'!$B$9-'إعدادات'!$B$8),'إعدادات'!$C$13)-'إعدادات'!$B$13)*'إعدادات'!$D$13,MAX(0,MIN(MAX(0,(I278-K278)*'إعدادات'!$B$9-'إعدادات'!$B$8),'إعدادات'!$C$14)-'إعدادات'!$B$14)*'إعدادات'!$D$14,MAX(0,MIN(MAX(0,(I278-K278)*'إعدادات'!$B$9-'إعدادات'!$B$8),'إعدادات'!$C$15)-'إعدادات'!$B$15)*'إعدادات'!$D$15,MAX(0,MIN(MAX(0,(I278-K278)*'إعدادات'!$B$9-'إعدادات'!$B$8),'إعدادات'!$C$16)-'إعدادات'!$B$16)*'إعدادات'!$D$16,MAX(0,MIN(MAX(0,(I278-K278)*'إعدادات'!$B$9-'إعدادات'!$B$8),'إعدادات'!$C$17)-'إعدادات'!$B$17)*'إعدادات'!$D$17,MAX(0,MIN(MAX(0,(I278-K278)*'إعدادات'!$B$9-'إعدادات'!$B$8),'إعدادات'!$C$18)-'إعدادات'!$B$18)*'إعدادات'!$D$18)/'إعدادات'!$B$9)</f>
        <v>0</v>
      </c>
      <c r="M278" s="9">
        <f>IF(A278="","",IFERROR(VLOOKUP(A278,'مدخلات الشهر'!$A$2:$K$501,8,FALSE),0))</f>
        <v>0</v>
      </c>
      <c r="N278" s="9">
        <f>IF(A278="","",IFERROR(VLOOKUP(A278,'مدخلات الشهر'!$A$2:$K$501,9,FALSE),0))</f>
        <v>0</v>
      </c>
      <c r="O278" s="9">
        <f>IF(A278="","",IFERROR(VLOOKUP(A278,'مدخلات الشهر'!$A$2:$K$501,10,FALSE),0))</f>
        <v>0</v>
      </c>
      <c r="P278" s="9">
        <f>IF(A278="","",SUM(K278:L278,M278:O278))</f>
        <v>0</v>
      </c>
      <c r="Q278" s="9">
        <f>IF(A278="","",E278+F278+G278+H278-P278)</f>
        <v>0</v>
      </c>
      <c r="R278" s="9">
        <f>IF(A278="","",J278*'إعدادات'!$B$5)</f>
        <v>0</v>
      </c>
      <c r="S278" s="9">
        <f>IF(A278="","",Q278+R278)</f>
        <v>0</v>
      </c>
    </row>
    <row r="279" spans="1:19" ht="20" customHeight="1">
      <c r="A279" s="5">
        <f>IF('بيانات العاملين'!A279="","",'بيانات العاملين'!A279)</f>
        <v>0</v>
      </c>
      <c r="B279" s="5">
        <f>IF(A279="","",IFERROR(VLOOKUP(A279,'بيانات العاملين'!$A$2:$J$501,2,FALSE),""))</f>
        <v>0</v>
      </c>
      <c r="C279" s="5">
        <f>IF(A279="","",IFERROR(VLOOKUP(A279,'بيانات العاملين'!$A$2:$J$501,4,FALSE),""))</f>
        <v>0</v>
      </c>
      <c r="D279" s="9">
        <f>IF(A279="","",IFERROR(VLOOKUP(A279,'بيانات العاملين'!$A$2:$J$501,8,FALSE),0))</f>
        <v>0</v>
      </c>
      <c r="E279" s="9">
        <f>IF(A279="","",MAX(0,D279*IFERROR(VLOOKUP(A279,'مدخلات الشهر'!$A$2:$K$501,3,FALSE),0)/(IFERROR(VLOOKUP(A279,'مدخلات الشهر'!$A$2:$K$501,3,FALSE),0)+IFERROR(VLOOKUP(A279,'مدخلات الشهر'!$A$2:$K$501,4,FALSE),0),1)))</f>
        <v>0</v>
      </c>
      <c r="F279" s="9">
        <f>IF(A279="","",IFERROR(VLOOKUP(A279,'مدخلات الشهر'!$A$2:$K$501,5,FALSE),0))</f>
        <v>0</v>
      </c>
      <c r="G279" s="9">
        <f>IF(A279="","",IFERROR(VLOOKUP(A279,'مدخلات الشهر'!$A$2:$K$501,6,FALSE),0))</f>
        <v>0</v>
      </c>
      <c r="H279" s="9">
        <f>IF(A279="","",IFERROR(VLOOKUP(A279,'مدخلات الشهر'!$A$2:$K$501,7,FALSE),0))</f>
        <v>0</v>
      </c>
      <c r="I279" s="9">
        <f>IF(A279="","",E279+F279+G279)</f>
        <v>0</v>
      </c>
      <c r="J279" s="9">
        <f>IF(A279="","",IFERROR(VLOOKUP(A279,'بيانات العاملين'!$A$2:$J$501,9,FALSE),0))</f>
        <v>0</v>
      </c>
      <c r="K279" s="9">
        <f>IF(A279="","",J279*'إعدادات'!$B$4)</f>
        <v>0</v>
      </c>
      <c r="L279" s="9">
        <f>IF(A279="","",SUM(MAX(0,MIN(MAX(0,(I279-K279)*'إعدادات'!$B$9-'إعدادات'!$B$8),'إعدادات'!$C$13)-'إعدادات'!$B$13)*'إعدادات'!$D$13,MAX(0,MIN(MAX(0,(I279-K279)*'إعدادات'!$B$9-'إعدادات'!$B$8),'إعدادات'!$C$14)-'إعدادات'!$B$14)*'إعدادات'!$D$14,MAX(0,MIN(MAX(0,(I279-K279)*'إعدادات'!$B$9-'إعدادات'!$B$8),'إعدادات'!$C$15)-'إعدادات'!$B$15)*'إعدادات'!$D$15,MAX(0,MIN(MAX(0,(I279-K279)*'إعدادات'!$B$9-'إعدادات'!$B$8),'إعدادات'!$C$16)-'إعدادات'!$B$16)*'إعدادات'!$D$16,MAX(0,MIN(MAX(0,(I279-K279)*'إعدادات'!$B$9-'إعدادات'!$B$8),'إعدادات'!$C$17)-'إعدادات'!$B$17)*'إعدادات'!$D$17,MAX(0,MIN(MAX(0,(I279-K279)*'إعدادات'!$B$9-'إعدادات'!$B$8),'إعدادات'!$C$18)-'إعدادات'!$B$18)*'إعدادات'!$D$18)/'إعدادات'!$B$9)</f>
        <v>0</v>
      </c>
      <c r="M279" s="9">
        <f>IF(A279="","",IFERROR(VLOOKUP(A279,'مدخلات الشهر'!$A$2:$K$501,8,FALSE),0))</f>
        <v>0</v>
      </c>
      <c r="N279" s="9">
        <f>IF(A279="","",IFERROR(VLOOKUP(A279,'مدخلات الشهر'!$A$2:$K$501,9,FALSE),0))</f>
        <v>0</v>
      </c>
      <c r="O279" s="9">
        <f>IF(A279="","",IFERROR(VLOOKUP(A279,'مدخلات الشهر'!$A$2:$K$501,10,FALSE),0))</f>
        <v>0</v>
      </c>
      <c r="P279" s="9">
        <f>IF(A279="","",SUM(K279:L279,M279:O279))</f>
        <v>0</v>
      </c>
      <c r="Q279" s="9">
        <f>IF(A279="","",E279+F279+G279+H279-P279)</f>
        <v>0</v>
      </c>
      <c r="R279" s="9">
        <f>IF(A279="","",J279*'إعدادات'!$B$5)</f>
        <v>0</v>
      </c>
      <c r="S279" s="9">
        <f>IF(A279="","",Q279+R279)</f>
        <v>0</v>
      </c>
    </row>
    <row r="280" spans="1:19" ht="20" customHeight="1">
      <c r="A280" s="5">
        <f>IF('بيانات العاملين'!A280="","",'بيانات العاملين'!A280)</f>
        <v>0</v>
      </c>
      <c r="B280" s="5">
        <f>IF(A280="","",IFERROR(VLOOKUP(A280,'بيانات العاملين'!$A$2:$J$501,2,FALSE),""))</f>
        <v>0</v>
      </c>
      <c r="C280" s="5">
        <f>IF(A280="","",IFERROR(VLOOKUP(A280,'بيانات العاملين'!$A$2:$J$501,4,FALSE),""))</f>
        <v>0</v>
      </c>
      <c r="D280" s="9">
        <f>IF(A280="","",IFERROR(VLOOKUP(A280,'بيانات العاملين'!$A$2:$J$501,8,FALSE),0))</f>
        <v>0</v>
      </c>
      <c r="E280" s="9">
        <f>IF(A280="","",MAX(0,D280*IFERROR(VLOOKUP(A280,'مدخلات الشهر'!$A$2:$K$501,3,FALSE),0)/(IFERROR(VLOOKUP(A280,'مدخلات الشهر'!$A$2:$K$501,3,FALSE),0)+IFERROR(VLOOKUP(A280,'مدخلات الشهر'!$A$2:$K$501,4,FALSE),0),1)))</f>
        <v>0</v>
      </c>
      <c r="F280" s="9">
        <f>IF(A280="","",IFERROR(VLOOKUP(A280,'مدخلات الشهر'!$A$2:$K$501,5,FALSE),0))</f>
        <v>0</v>
      </c>
      <c r="G280" s="9">
        <f>IF(A280="","",IFERROR(VLOOKUP(A280,'مدخلات الشهر'!$A$2:$K$501,6,FALSE),0))</f>
        <v>0</v>
      </c>
      <c r="H280" s="9">
        <f>IF(A280="","",IFERROR(VLOOKUP(A280,'مدخلات الشهر'!$A$2:$K$501,7,FALSE),0))</f>
        <v>0</v>
      </c>
      <c r="I280" s="9">
        <f>IF(A280="","",E280+F280+G280)</f>
        <v>0</v>
      </c>
      <c r="J280" s="9">
        <f>IF(A280="","",IFERROR(VLOOKUP(A280,'بيانات العاملين'!$A$2:$J$501,9,FALSE),0))</f>
        <v>0</v>
      </c>
      <c r="K280" s="9">
        <f>IF(A280="","",J280*'إعدادات'!$B$4)</f>
        <v>0</v>
      </c>
      <c r="L280" s="9">
        <f>IF(A280="","",SUM(MAX(0,MIN(MAX(0,(I280-K280)*'إعدادات'!$B$9-'إعدادات'!$B$8),'إعدادات'!$C$13)-'إعدادات'!$B$13)*'إعدادات'!$D$13,MAX(0,MIN(MAX(0,(I280-K280)*'إعدادات'!$B$9-'إعدادات'!$B$8),'إعدادات'!$C$14)-'إعدادات'!$B$14)*'إعدادات'!$D$14,MAX(0,MIN(MAX(0,(I280-K280)*'إعدادات'!$B$9-'إعدادات'!$B$8),'إعدادات'!$C$15)-'إعدادات'!$B$15)*'إعدادات'!$D$15,MAX(0,MIN(MAX(0,(I280-K280)*'إعدادات'!$B$9-'إعدادات'!$B$8),'إعدادات'!$C$16)-'إعدادات'!$B$16)*'إعدادات'!$D$16,MAX(0,MIN(MAX(0,(I280-K280)*'إعدادات'!$B$9-'إعدادات'!$B$8),'إعدادات'!$C$17)-'إعدادات'!$B$17)*'إعدادات'!$D$17,MAX(0,MIN(MAX(0,(I280-K280)*'إعدادات'!$B$9-'إعدادات'!$B$8),'إعدادات'!$C$18)-'إعدادات'!$B$18)*'إعدادات'!$D$18)/'إعدادات'!$B$9)</f>
        <v>0</v>
      </c>
      <c r="M280" s="9">
        <f>IF(A280="","",IFERROR(VLOOKUP(A280,'مدخلات الشهر'!$A$2:$K$501,8,FALSE),0))</f>
        <v>0</v>
      </c>
      <c r="N280" s="9">
        <f>IF(A280="","",IFERROR(VLOOKUP(A280,'مدخلات الشهر'!$A$2:$K$501,9,FALSE),0))</f>
        <v>0</v>
      </c>
      <c r="O280" s="9">
        <f>IF(A280="","",IFERROR(VLOOKUP(A280,'مدخلات الشهر'!$A$2:$K$501,10,FALSE),0))</f>
        <v>0</v>
      </c>
      <c r="P280" s="9">
        <f>IF(A280="","",SUM(K280:L280,M280:O280))</f>
        <v>0</v>
      </c>
      <c r="Q280" s="9">
        <f>IF(A280="","",E280+F280+G280+H280-P280)</f>
        <v>0</v>
      </c>
      <c r="R280" s="9">
        <f>IF(A280="","",J280*'إعدادات'!$B$5)</f>
        <v>0</v>
      </c>
      <c r="S280" s="9">
        <f>IF(A280="","",Q280+R280)</f>
        <v>0</v>
      </c>
    </row>
    <row r="281" spans="1:19" ht="20" customHeight="1">
      <c r="A281" s="5">
        <f>IF('بيانات العاملين'!A281="","",'بيانات العاملين'!A281)</f>
        <v>0</v>
      </c>
      <c r="B281" s="5">
        <f>IF(A281="","",IFERROR(VLOOKUP(A281,'بيانات العاملين'!$A$2:$J$501,2,FALSE),""))</f>
        <v>0</v>
      </c>
      <c r="C281" s="5">
        <f>IF(A281="","",IFERROR(VLOOKUP(A281,'بيانات العاملين'!$A$2:$J$501,4,FALSE),""))</f>
        <v>0</v>
      </c>
      <c r="D281" s="9">
        <f>IF(A281="","",IFERROR(VLOOKUP(A281,'بيانات العاملين'!$A$2:$J$501,8,FALSE),0))</f>
        <v>0</v>
      </c>
      <c r="E281" s="9">
        <f>IF(A281="","",MAX(0,D281*IFERROR(VLOOKUP(A281,'مدخلات الشهر'!$A$2:$K$501,3,FALSE),0)/(IFERROR(VLOOKUP(A281,'مدخلات الشهر'!$A$2:$K$501,3,FALSE),0)+IFERROR(VLOOKUP(A281,'مدخلات الشهر'!$A$2:$K$501,4,FALSE),0),1)))</f>
        <v>0</v>
      </c>
      <c r="F281" s="9">
        <f>IF(A281="","",IFERROR(VLOOKUP(A281,'مدخلات الشهر'!$A$2:$K$501,5,FALSE),0))</f>
        <v>0</v>
      </c>
      <c r="G281" s="9">
        <f>IF(A281="","",IFERROR(VLOOKUP(A281,'مدخلات الشهر'!$A$2:$K$501,6,FALSE),0))</f>
        <v>0</v>
      </c>
      <c r="H281" s="9">
        <f>IF(A281="","",IFERROR(VLOOKUP(A281,'مدخلات الشهر'!$A$2:$K$501,7,FALSE),0))</f>
        <v>0</v>
      </c>
      <c r="I281" s="9">
        <f>IF(A281="","",E281+F281+G281)</f>
        <v>0</v>
      </c>
      <c r="J281" s="9">
        <f>IF(A281="","",IFERROR(VLOOKUP(A281,'بيانات العاملين'!$A$2:$J$501,9,FALSE),0))</f>
        <v>0</v>
      </c>
      <c r="K281" s="9">
        <f>IF(A281="","",J281*'إعدادات'!$B$4)</f>
        <v>0</v>
      </c>
      <c r="L281" s="9">
        <f>IF(A281="","",SUM(MAX(0,MIN(MAX(0,(I281-K281)*'إعدادات'!$B$9-'إعدادات'!$B$8),'إعدادات'!$C$13)-'إعدادات'!$B$13)*'إعدادات'!$D$13,MAX(0,MIN(MAX(0,(I281-K281)*'إعدادات'!$B$9-'إعدادات'!$B$8),'إعدادات'!$C$14)-'إعدادات'!$B$14)*'إعدادات'!$D$14,MAX(0,MIN(MAX(0,(I281-K281)*'إعدادات'!$B$9-'إعدادات'!$B$8),'إعدادات'!$C$15)-'إعدادات'!$B$15)*'إعدادات'!$D$15,MAX(0,MIN(MAX(0,(I281-K281)*'إعدادات'!$B$9-'إعدادات'!$B$8),'إعدادات'!$C$16)-'إعدادات'!$B$16)*'إعدادات'!$D$16,MAX(0,MIN(MAX(0,(I281-K281)*'إعدادات'!$B$9-'إعدادات'!$B$8),'إعدادات'!$C$17)-'إعدادات'!$B$17)*'إعدادات'!$D$17,MAX(0,MIN(MAX(0,(I281-K281)*'إعدادات'!$B$9-'إعدادات'!$B$8),'إعدادات'!$C$18)-'إعدادات'!$B$18)*'إعدادات'!$D$18)/'إعدادات'!$B$9)</f>
        <v>0</v>
      </c>
      <c r="M281" s="9">
        <f>IF(A281="","",IFERROR(VLOOKUP(A281,'مدخلات الشهر'!$A$2:$K$501,8,FALSE),0))</f>
        <v>0</v>
      </c>
      <c r="N281" s="9">
        <f>IF(A281="","",IFERROR(VLOOKUP(A281,'مدخلات الشهر'!$A$2:$K$501,9,FALSE),0))</f>
        <v>0</v>
      </c>
      <c r="O281" s="9">
        <f>IF(A281="","",IFERROR(VLOOKUP(A281,'مدخلات الشهر'!$A$2:$K$501,10,FALSE),0))</f>
        <v>0</v>
      </c>
      <c r="P281" s="9">
        <f>IF(A281="","",SUM(K281:L281,M281:O281))</f>
        <v>0</v>
      </c>
      <c r="Q281" s="9">
        <f>IF(A281="","",E281+F281+G281+H281-P281)</f>
        <v>0</v>
      </c>
      <c r="R281" s="9">
        <f>IF(A281="","",J281*'إعدادات'!$B$5)</f>
        <v>0</v>
      </c>
      <c r="S281" s="9">
        <f>IF(A281="","",Q281+R281)</f>
        <v>0</v>
      </c>
    </row>
    <row r="282" spans="1:19" ht="20" customHeight="1">
      <c r="A282" s="5">
        <f>IF('بيانات العاملين'!A282="","",'بيانات العاملين'!A282)</f>
        <v>0</v>
      </c>
      <c r="B282" s="5">
        <f>IF(A282="","",IFERROR(VLOOKUP(A282,'بيانات العاملين'!$A$2:$J$501,2,FALSE),""))</f>
        <v>0</v>
      </c>
      <c r="C282" s="5">
        <f>IF(A282="","",IFERROR(VLOOKUP(A282,'بيانات العاملين'!$A$2:$J$501,4,FALSE),""))</f>
        <v>0</v>
      </c>
      <c r="D282" s="9">
        <f>IF(A282="","",IFERROR(VLOOKUP(A282,'بيانات العاملين'!$A$2:$J$501,8,FALSE),0))</f>
        <v>0</v>
      </c>
      <c r="E282" s="9">
        <f>IF(A282="","",MAX(0,D282*IFERROR(VLOOKUP(A282,'مدخلات الشهر'!$A$2:$K$501,3,FALSE),0)/(IFERROR(VLOOKUP(A282,'مدخلات الشهر'!$A$2:$K$501,3,FALSE),0)+IFERROR(VLOOKUP(A282,'مدخلات الشهر'!$A$2:$K$501,4,FALSE),0),1)))</f>
        <v>0</v>
      </c>
      <c r="F282" s="9">
        <f>IF(A282="","",IFERROR(VLOOKUP(A282,'مدخلات الشهر'!$A$2:$K$501,5,FALSE),0))</f>
        <v>0</v>
      </c>
      <c r="G282" s="9">
        <f>IF(A282="","",IFERROR(VLOOKUP(A282,'مدخلات الشهر'!$A$2:$K$501,6,FALSE),0))</f>
        <v>0</v>
      </c>
      <c r="H282" s="9">
        <f>IF(A282="","",IFERROR(VLOOKUP(A282,'مدخلات الشهر'!$A$2:$K$501,7,FALSE),0))</f>
        <v>0</v>
      </c>
      <c r="I282" s="9">
        <f>IF(A282="","",E282+F282+G282)</f>
        <v>0</v>
      </c>
      <c r="J282" s="9">
        <f>IF(A282="","",IFERROR(VLOOKUP(A282,'بيانات العاملين'!$A$2:$J$501,9,FALSE),0))</f>
        <v>0</v>
      </c>
      <c r="K282" s="9">
        <f>IF(A282="","",J282*'إعدادات'!$B$4)</f>
        <v>0</v>
      </c>
      <c r="L282" s="9">
        <f>IF(A282="","",SUM(MAX(0,MIN(MAX(0,(I282-K282)*'إعدادات'!$B$9-'إعدادات'!$B$8),'إعدادات'!$C$13)-'إعدادات'!$B$13)*'إعدادات'!$D$13,MAX(0,MIN(MAX(0,(I282-K282)*'إعدادات'!$B$9-'إعدادات'!$B$8),'إعدادات'!$C$14)-'إعدادات'!$B$14)*'إعدادات'!$D$14,MAX(0,MIN(MAX(0,(I282-K282)*'إعدادات'!$B$9-'إعدادات'!$B$8),'إعدادات'!$C$15)-'إعدادات'!$B$15)*'إعدادات'!$D$15,MAX(0,MIN(MAX(0,(I282-K282)*'إعدادات'!$B$9-'إعدادات'!$B$8),'إعدادات'!$C$16)-'إعدادات'!$B$16)*'إعدادات'!$D$16,MAX(0,MIN(MAX(0,(I282-K282)*'إعدادات'!$B$9-'إعدادات'!$B$8),'إعدادات'!$C$17)-'إعدادات'!$B$17)*'إعدادات'!$D$17,MAX(0,MIN(MAX(0,(I282-K282)*'إعدادات'!$B$9-'إعدادات'!$B$8),'إعدادات'!$C$18)-'إعدادات'!$B$18)*'إعدادات'!$D$18)/'إعدادات'!$B$9)</f>
        <v>0</v>
      </c>
      <c r="M282" s="9">
        <f>IF(A282="","",IFERROR(VLOOKUP(A282,'مدخلات الشهر'!$A$2:$K$501,8,FALSE),0))</f>
        <v>0</v>
      </c>
      <c r="N282" s="9">
        <f>IF(A282="","",IFERROR(VLOOKUP(A282,'مدخلات الشهر'!$A$2:$K$501,9,FALSE),0))</f>
        <v>0</v>
      </c>
      <c r="O282" s="9">
        <f>IF(A282="","",IFERROR(VLOOKUP(A282,'مدخلات الشهر'!$A$2:$K$501,10,FALSE),0))</f>
        <v>0</v>
      </c>
      <c r="P282" s="9">
        <f>IF(A282="","",SUM(K282:L282,M282:O282))</f>
        <v>0</v>
      </c>
      <c r="Q282" s="9">
        <f>IF(A282="","",E282+F282+G282+H282-P282)</f>
        <v>0</v>
      </c>
      <c r="R282" s="9">
        <f>IF(A282="","",J282*'إعدادات'!$B$5)</f>
        <v>0</v>
      </c>
      <c r="S282" s="9">
        <f>IF(A282="","",Q282+R282)</f>
        <v>0</v>
      </c>
    </row>
    <row r="283" spans="1:19" ht="20" customHeight="1">
      <c r="A283" s="5">
        <f>IF('بيانات العاملين'!A283="","",'بيانات العاملين'!A283)</f>
        <v>0</v>
      </c>
      <c r="B283" s="5">
        <f>IF(A283="","",IFERROR(VLOOKUP(A283,'بيانات العاملين'!$A$2:$J$501,2,FALSE),""))</f>
        <v>0</v>
      </c>
      <c r="C283" s="5">
        <f>IF(A283="","",IFERROR(VLOOKUP(A283,'بيانات العاملين'!$A$2:$J$501,4,FALSE),""))</f>
        <v>0</v>
      </c>
      <c r="D283" s="9">
        <f>IF(A283="","",IFERROR(VLOOKUP(A283,'بيانات العاملين'!$A$2:$J$501,8,FALSE),0))</f>
        <v>0</v>
      </c>
      <c r="E283" s="9">
        <f>IF(A283="","",MAX(0,D283*IFERROR(VLOOKUP(A283,'مدخلات الشهر'!$A$2:$K$501,3,FALSE),0)/(IFERROR(VLOOKUP(A283,'مدخلات الشهر'!$A$2:$K$501,3,FALSE),0)+IFERROR(VLOOKUP(A283,'مدخلات الشهر'!$A$2:$K$501,4,FALSE),0),1)))</f>
        <v>0</v>
      </c>
      <c r="F283" s="9">
        <f>IF(A283="","",IFERROR(VLOOKUP(A283,'مدخلات الشهر'!$A$2:$K$501,5,FALSE),0))</f>
        <v>0</v>
      </c>
      <c r="G283" s="9">
        <f>IF(A283="","",IFERROR(VLOOKUP(A283,'مدخلات الشهر'!$A$2:$K$501,6,FALSE),0))</f>
        <v>0</v>
      </c>
      <c r="H283" s="9">
        <f>IF(A283="","",IFERROR(VLOOKUP(A283,'مدخلات الشهر'!$A$2:$K$501,7,FALSE),0))</f>
        <v>0</v>
      </c>
      <c r="I283" s="9">
        <f>IF(A283="","",E283+F283+G283)</f>
        <v>0</v>
      </c>
      <c r="J283" s="9">
        <f>IF(A283="","",IFERROR(VLOOKUP(A283,'بيانات العاملين'!$A$2:$J$501,9,FALSE),0))</f>
        <v>0</v>
      </c>
      <c r="K283" s="9">
        <f>IF(A283="","",J283*'إعدادات'!$B$4)</f>
        <v>0</v>
      </c>
      <c r="L283" s="9">
        <f>IF(A283="","",SUM(MAX(0,MIN(MAX(0,(I283-K283)*'إعدادات'!$B$9-'إعدادات'!$B$8),'إعدادات'!$C$13)-'إعدادات'!$B$13)*'إعدادات'!$D$13,MAX(0,MIN(MAX(0,(I283-K283)*'إعدادات'!$B$9-'إعدادات'!$B$8),'إعدادات'!$C$14)-'إعدادات'!$B$14)*'إعدادات'!$D$14,MAX(0,MIN(MAX(0,(I283-K283)*'إعدادات'!$B$9-'إعدادات'!$B$8),'إعدادات'!$C$15)-'إعدادات'!$B$15)*'إعدادات'!$D$15,MAX(0,MIN(MAX(0,(I283-K283)*'إعدادات'!$B$9-'إعدادات'!$B$8),'إعدادات'!$C$16)-'إعدادات'!$B$16)*'إعدادات'!$D$16,MAX(0,MIN(MAX(0,(I283-K283)*'إعدادات'!$B$9-'إعدادات'!$B$8),'إعدادات'!$C$17)-'إعدادات'!$B$17)*'إعدادات'!$D$17,MAX(0,MIN(MAX(0,(I283-K283)*'إعدادات'!$B$9-'إعدادات'!$B$8),'إعدادات'!$C$18)-'إعدادات'!$B$18)*'إعدادات'!$D$18)/'إعدادات'!$B$9)</f>
        <v>0</v>
      </c>
      <c r="M283" s="9">
        <f>IF(A283="","",IFERROR(VLOOKUP(A283,'مدخلات الشهر'!$A$2:$K$501,8,FALSE),0))</f>
        <v>0</v>
      </c>
      <c r="N283" s="9">
        <f>IF(A283="","",IFERROR(VLOOKUP(A283,'مدخلات الشهر'!$A$2:$K$501,9,FALSE),0))</f>
        <v>0</v>
      </c>
      <c r="O283" s="9">
        <f>IF(A283="","",IFERROR(VLOOKUP(A283,'مدخلات الشهر'!$A$2:$K$501,10,FALSE),0))</f>
        <v>0</v>
      </c>
      <c r="P283" s="9">
        <f>IF(A283="","",SUM(K283:L283,M283:O283))</f>
        <v>0</v>
      </c>
      <c r="Q283" s="9">
        <f>IF(A283="","",E283+F283+G283+H283-P283)</f>
        <v>0</v>
      </c>
      <c r="R283" s="9">
        <f>IF(A283="","",J283*'إعدادات'!$B$5)</f>
        <v>0</v>
      </c>
      <c r="S283" s="9">
        <f>IF(A283="","",Q283+R283)</f>
        <v>0</v>
      </c>
    </row>
    <row r="284" spans="1:19" ht="20" customHeight="1">
      <c r="A284" s="5">
        <f>IF('بيانات العاملين'!A284="","",'بيانات العاملين'!A284)</f>
        <v>0</v>
      </c>
      <c r="B284" s="5">
        <f>IF(A284="","",IFERROR(VLOOKUP(A284,'بيانات العاملين'!$A$2:$J$501,2,FALSE),""))</f>
        <v>0</v>
      </c>
      <c r="C284" s="5">
        <f>IF(A284="","",IFERROR(VLOOKUP(A284,'بيانات العاملين'!$A$2:$J$501,4,FALSE),""))</f>
        <v>0</v>
      </c>
      <c r="D284" s="9">
        <f>IF(A284="","",IFERROR(VLOOKUP(A284,'بيانات العاملين'!$A$2:$J$501,8,FALSE),0))</f>
        <v>0</v>
      </c>
      <c r="E284" s="9">
        <f>IF(A284="","",MAX(0,D284*IFERROR(VLOOKUP(A284,'مدخلات الشهر'!$A$2:$K$501,3,FALSE),0)/(IFERROR(VLOOKUP(A284,'مدخلات الشهر'!$A$2:$K$501,3,FALSE),0)+IFERROR(VLOOKUP(A284,'مدخلات الشهر'!$A$2:$K$501,4,FALSE),0),1)))</f>
        <v>0</v>
      </c>
      <c r="F284" s="9">
        <f>IF(A284="","",IFERROR(VLOOKUP(A284,'مدخلات الشهر'!$A$2:$K$501,5,FALSE),0))</f>
        <v>0</v>
      </c>
      <c r="G284" s="9">
        <f>IF(A284="","",IFERROR(VLOOKUP(A284,'مدخلات الشهر'!$A$2:$K$501,6,FALSE),0))</f>
        <v>0</v>
      </c>
      <c r="H284" s="9">
        <f>IF(A284="","",IFERROR(VLOOKUP(A284,'مدخلات الشهر'!$A$2:$K$501,7,FALSE),0))</f>
        <v>0</v>
      </c>
      <c r="I284" s="9">
        <f>IF(A284="","",E284+F284+G284)</f>
        <v>0</v>
      </c>
      <c r="J284" s="9">
        <f>IF(A284="","",IFERROR(VLOOKUP(A284,'بيانات العاملين'!$A$2:$J$501,9,FALSE),0))</f>
        <v>0</v>
      </c>
      <c r="K284" s="9">
        <f>IF(A284="","",J284*'إعدادات'!$B$4)</f>
        <v>0</v>
      </c>
      <c r="L284" s="9">
        <f>IF(A284="","",SUM(MAX(0,MIN(MAX(0,(I284-K284)*'إعدادات'!$B$9-'إعدادات'!$B$8),'إعدادات'!$C$13)-'إعدادات'!$B$13)*'إعدادات'!$D$13,MAX(0,MIN(MAX(0,(I284-K284)*'إعدادات'!$B$9-'إعدادات'!$B$8),'إعدادات'!$C$14)-'إعدادات'!$B$14)*'إعدادات'!$D$14,MAX(0,MIN(MAX(0,(I284-K284)*'إعدادات'!$B$9-'إعدادات'!$B$8),'إعدادات'!$C$15)-'إعدادات'!$B$15)*'إعدادات'!$D$15,MAX(0,MIN(MAX(0,(I284-K284)*'إعدادات'!$B$9-'إعدادات'!$B$8),'إعدادات'!$C$16)-'إعدادات'!$B$16)*'إعدادات'!$D$16,MAX(0,MIN(MAX(0,(I284-K284)*'إعدادات'!$B$9-'إعدادات'!$B$8),'إعدادات'!$C$17)-'إعدادات'!$B$17)*'إعدادات'!$D$17,MAX(0,MIN(MAX(0,(I284-K284)*'إعدادات'!$B$9-'إعدادات'!$B$8),'إعدادات'!$C$18)-'إعدادات'!$B$18)*'إعدادات'!$D$18)/'إعدادات'!$B$9)</f>
        <v>0</v>
      </c>
      <c r="M284" s="9">
        <f>IF(A284="","",IFERROR(VLOOKUP(A284,'مدخلات الشهر'!$A$2:$K$501,8,FALSE),0))</f>
        <v>0</v>
      </c>
      <c r="N284" s="9">
        <f>IF(A284="","",IFERROR(VLOOKUP(A284,'مدخلات الشهر'!$A$2:$K$501,9,FALSE),0))</f>
        <v>0</v>
      </c>
      <c r="O284" s="9">
        <f>IF(A284="","",IFERROR(VLOOKUP(A284,'مدخلات الشهر'!$A$2:$K$501,10,FALSE),0))</f>
        <v>0</v>
      </c>
      <c r="P284" s="9">
        <f>IF(A284="","",SUM(K284:L284,M284:O284))</f>
        <v>0</v>
      </c>
      <c r="Q284" s="9">
        <f>IF(A284="","",E284+F284+G284+H284-P284)</f>
        <v>0</v>
      </c>
      <c r="R284" s="9">
        <f>IF(A284="","",J284*'إعدادات'!$B$5)</f>
        <v>0</v>
      </c>
      <c r="S284" s="9">
        <f>IF(A284="","",Q284+R284)</f>
        <v>0</v>
      </c>
    </row>
    <row r="285" spans="1:19" ht="20" customHeight="1">
      <c r="A285" s="5">
        <f>IF('بيانات العاملين'!A285="","",'بيانات العاملين'!A285)</f>
        <v>0</v>
      </c>
      <c r="B285" s="5">
        <f>IF(A285="","",IFERROR(VLOOKUP(A285,'بيانات العاملين'!$A$2:$J$501,2,FALSE),""))</f>
        <v>0</v>
      </c>
      <c r="C285" s="5">
        <f>IF(A285="","",IFERROR(VLOOKUP(A285,'بيانات العاملين'!$A$2:$J$501,4,FALSE),""))</f>
        <v>0</v>
      </c>
      <c r="D285" s="9">
        <f>IF(A285="","",IFERROR(VLOOKUP(A285,'بيانات العاملين'!$A$2:$J$501,8,FALSE),0))</f>
        <v>0</v>
      </c>
      <c r="E285" s="9">
        <f>IF(A285="","",MAX(0,D285*IFERROR(VLOOKUP(A285,'مدخلات الشهر'!$A$2:$K$501,3,FALSE),0)/(IFERROR(VLOOKUP(A285,'مدخلات الشهر'!$A$2:$K$501,3,FALSE),0)+IFERROR(VLOOKUP(A285,'مدخلات الشهر'!$A$2:$K$501,4,FALSE),0),1)))</f>
        <v>0</v>
      </c>
      <c r="F285" s="9">
        <f>IF(A285="","",IFERROR(VLOOKUP(A285,'مدخلات الشهر'!$A$2:$K$501,5,FALSE),0))</f>
        <v>0</v>
      </c>
      <c r="G285" s="9">
        <f>IF(A285="","",IFERROR(VLOOKUP(A285,'مدخلات الشهر'!$A$2:$K$501,6,FALSE),0))</f>
        <v>0</v>
      </c>
      <c r="H285" s="9">
        <f>IF(A285="","",IFERROR(VLOOKUP(A285,'مدخلات الشهر'!$A$2:$K$501,7,FALSE),0))</f>
        <v>0</v>
      </c>
      <c r="I285" s="9">
        <f>IF(A285="","",E285+F285+G285)</f>
        <v>0</v>
      </c>
      <c r="J285" s="9">
        <f>IF(A285="","",IFERROR(VLOOKUP(A285,'بيانات العاملين'!$A$2:$J$501,9,FALSE),0))</f>
        <v>0</v>
      </c>
      <c r="K285" s="9">
        <f>IF(A285="","",J285*'إعدادات'!$B$4)</f>
        <v>0</v>
      </c>
      <c r="L285" s="9">
        <f>IF(A285="","",SUM(MAX(0,MIN(MAX(0,(I285-K285)*'إعدادات'!$B$9-'إعدادات'!$B$8),'إعدادات'!$C$13)-'إعدادات'!$B$13)*'إعدادات'!$D$13,MAX(0,MIN(MAX(0,(I285-K285)*'إعدادات'!$B$9-'إعدادات'!$B$8),'إعدادات'!$C$14)-'إعدادات'!$B$14)*'إعدادات'!$D$14,MAX(0,MIN(MAX(0,(I285-K285)*'إعدادات'!$B$9-'إعدادات'!$B$8),'إعدادات'!$C$15)-'إعدادات'!$B$15)*'إعدادات'!$D$15,MAX(0,MIN(MAX(0,(I285-K285)*'إعدادات'!$B$9-'إعدادات'!$B$8),'إعدادات'!$C$16)-'إعدادات'!$B$16)*'إعدادات'!$D$16,MAX(0,MIN(MAX(0,(I285-K285)*'إعدادات'!$B$9-'إعدادات'!$B$8),'إعدادات'!$C$17)-'إعدادات'!$B$17)*'إعدادات'!$D$17,MAX(0,MIN(MAX(0,(I285-K285)*'إعدادات'!$B$9-'إعدادات'!$B$8),'إعدادات'!$C$18)-'إعدادات'!$B$18)*'إعدادات'!$D$18)/'إعدادات'!$B$9)</f>
        <v>0</v>
      </c>
      <c r="M285" s="9">
        <f>IF(A285="","",IFERROR(VLOOKUP(A285,'مدخلات الشهر'!$A$2:$K$501,8,FALSE),0))</f>
        <v>0</v>
      </c>
      <c r="N285" s="9">
        <f>IF(A285="","",IFERROR(VLOOKUP(A285,'مدخلات الشهر'!$A$2:$K$501,9,FALSE),0))</f>
        <v>0</v>
      </c>
      <c r="O285" s="9">
        <f>IF(A285="","",IFERROR(VLOOKUP(A285,'مدخلات الشهر'!$A$2:$K$501,10,FALSE),0))</f>
        <v>0</v>
      </c>
      <c r="P285" s="9">
        <f>IF(A285="","",SUM(K285:L285,M285:O285))</f>
        <v>0</v>
      </c>
      <c r="Q285" s="9">
        <f>IF(A285="","",E285+F285+G285+H285-P285)</f>
        <v>0</v>
      </c>
      <c r="R285" s="9">
        <f>IF(A285="","",J285*'إعدادات'!$B$5)</f>
        <v>0</v>
      </c>
      <c r="S285" s="9">
        <f>IF(A285="","",Q285+R285)</f>
        <v>0</v>
      </c>
    </row>
    <row r="286" spans="1:19" ht="20" customHeight="1">
      <c r="A286" s="5">
        <f>IF('بيانات العاملين'!A286="","",'بيانات العاملين'!A286)</f>
        <v>0</v>
      </c>
      <c r="B286" s="5">
        <f>IF(A286="","",IFERROR(VLOOKUP(A286,'بيانات العاملين'!$A$2:$J$501,2,FALSE),""))</f>
        <v>0</v>
      </c>
      <c r="C286" s="5">
        <f>IF(A286="","",IFERROR(VLOOKUP(A286,'بيانات العاملين'!$A$2:$J$501,4,FALSE),""))</f>
        <v>0</v>
      </c>
      <c r="D286" s="9">
        <f>IF(A286="","",IFERROR(VLOOKUP(A286,'بيانات العاملين'!$A$2:$J$501,8,FALSE),0))</f>
        <v>0</v>
      </c>
      <c r="E286" s="9">
        <f>IF(A286="","",MAX(0,D286*IFERROR(VLOOKUP(A286,'مدخلات الشهر'!$A$2:$K$501,3,FALSE),0)/(IFERROR(VLOOKUP(A286,'مدخلات الشهر'!$A$2:$K$501,3,FALSE),0)+IFERROR(VLOOKUP(A286,'مدخلات الشهر'!$A$2:$K$501,4,FALSE),0),1)))</f>
        <v>0</v>
      </c>
      <c r="F286" s="9">
        <f>IF(A286="","",IFERROR(VLOOKUP(A286,'مدخلات الشهر'!$A$2:$K$501,5,FALSE),0))</f>
        <v>0</v>
      </c>
      <c r="G286" s="9">
        <f>IF(A286="","",IFERROR(VLOOKUP(A286,'مدخلات الشهر'!$A$2:$K$501,6,FALSE),0))</f>
        <v>0</v>
      </c>
      <c r="H286" s="9">
        <f>IF(A286="","",IFERROR(VLOOKUP(A286,'مدخلات الشهر'!$A$2:$K$501,7,FALSE),0))</f>
        <v>0</v>
      </c>
      <c r="I286" s="9">
        <f>IF(A286="","",E286+F286+G286)</f>
        <v>0</v>
      </c>
      <c r="J286" s="9">
        <f>IF(A286="","",IFERROR(VLOOKUP(A286,'بيانات العاملين'!$A$2:$J$501,9,FALSE),0))</f>
        <v>0</v>
      </c>
      <c r="K286" s="9">
        <f>IF(A286="","",J286*'إعدادات'!$B$4)</f>
        <v>0</v>
      </c>
      <c r="L286" s="9">
        <f>IF(A286="","",SUM(MAX(0,MIN(MAX(0,(I286-K286)*'إعدادات'!$B$9-'إعدادات'!$B$8),'إعدادات'!$C$13)-'إعدادات'!$B$13)*'إعدادات'!$D$13,MAX(0,MIN(MAX(0,(I286-K286)*'إعدادات'!$B$9-'إعدادات'!$B$8),'إعدادات'!$C$14)-'إعدادات'!$B$14)*'إعدادات'!$D$14,MAX(0,MIN(MAX(0,(I286-K286)*'إعدادات'!$B$9-'إعدادات'!$B$8),'إعدادات'!$C$15)-'إعدادات'!$B$15)*'إعدادات'!$D$15,MAX(0,MIN(MAX(0,(I286-K286)*'إعدادات'!$B$9-'إعدادات'!$B$8),'إعدادات'!$C$16)-'إعدادات'!$B$16)*'إعدادات'!$D$16,MAX(0,MIN(MAX(0,(I286-K286)*'إعدادات'!$B$9-'إعدادات'!$B$8),'إعدادات'!$C$17)-'إعدادات'!$B$17)*'إعدادات'!$D$17,MAX(0,MIN(MAX(0,(I286-K286)*'إعدادات'!$B$9-'إعدادات'!$B$8),'إعدادات'!$C$18)-'إعدادات'!$B$18)*'إعدادات'!$D$18)/'إعدادات'!$B$9)</f>
        <v>0</v>
      </c>
      <c r="M286" s="9">
        <f>IF(A286="","",IFERROR(VLOOKUP(A286,'مدخلات الشهر'!$A$2:$K$501,8,FALSE),0))</f>
        <v>0</v>
      </c>
      <c r="N286" s="9">
        <f>IF(A286="","",IFERROR(VLOOKUP(A286,'مدخلات الشهر'!$A$2:$K$501,9,FALSE),0))</f>
        <v>0</v>
      </c>
      <c r="O286" s="9">
        <f>IF(A286="","",IFERROR(VLOOKUP(A286,'مدخلات الشهر'!$A$2:$K$501,10,FALSE),0))</f>
        <v>0</v>
      </c>
      <c r="P286" s="9">
        <f>IF(A286="","",SUM(K286:L286,M286:O286))</f>
        <v>0</v>
      </c>
      <c r="Q286" s="9">
        <f>IF(A286="","",E286+F286+G286+H286-P286)</f>
        <v>0</v>
      </c>
      <c r="R286" s="9">
        <f>IF(A286="","",J286*'إعدادات'!$B$5)</f>
        <v>0</v>
      </c>
      <c r="S286" s="9">
        <f>IF(A286="","",Q286+R286)</f>
        <v>0</v>
      </c>
    </row>
    <row r="287" spans="1:19" ht="20" customHeight="1">
      <c r="A287" s="5">
        <f>IF('بيانات العاملين'!A287="","",'بيانات العاملين'!A287)</f>
        <v>0</v>
      </c>
      <c r="B287" s="5">
        <f>IF(A287="","",IFERROR(VLOOKUP(A287,'بيانات العاملين'!$A$2:$J$501,2,FALSE),""))</f>
        <v>0</v>
      </c>
      <c r="C287" s="5">
        <f>IF(A287="","",IFERROR(VLOOKUP(A287,'بيانات العاملين'!$A$2:$J$501,4,FALSE),""))</f>
        <v>0</v>
      </c>
      <c r="D287" s="9">
        <f>IF(A287="","",IFERROR(VLOOKUP(A287,'بيانات العاملين'!$A$2:$J$501,8,FALSE),0))</f>
        <v>0</v>
      </c>
      <c r="E287" s="9">
        <f>IF(A287="","",MAX(0,D287*IFERROR(VLOOKUP(A287,'مدخلات الشهر'!$A$2:$K$501,3,FALSE),0)/(IFERROR(VLOOKUP(A287,'مدخلات الشهر'!$A$2:$K$501,3,FALSE),0)+IFERROR(VLOOKUP(A287,'مدخلات الشهر'!$A$2:$K$501,4,FALSE),0),1)))</f>
        <v>0</v>
      </c>
      <c r="F287" s="9">
        <f>IF(A287="","",IFERROR(VLOOKUP(A287,'مدخلات الشهر'!$A$2:$K$501,5,FALSE),0))</f>
        <v>0</v>
      </c>
      <c r="G287" s="9">
        <f>IF(A287="","",IFERROR(VLOOKUP(A287,'مدخلات الشهر'!$A$2:$K$501,6,FALSE),0))</f>
        <v>0</v>
      </c>
      <c r="H287" s="9">
        <f>IF(A287="","",IFERROR(VLOOKUP(A287,'مدخلات الشهر'!$A$2:$K$501,7,FALSE),0))</f>
        <v>0</v>
      </c>
      <c r="I287" s="9">
        <f>IF(A287="","",E287+F287+G287)</f>
        <v>0</v>
      </c>
      <c r="J287" s="9">
        <f>IF(A287="","",IFERROR(VLOOKUP(A287,'بيانات العاملين'!$A$2:$J$501,9,FALSE),0))</f>
        <v>0</v>
      </c>
      <c r="K287" s="9">
        <f>IF(A287="","",J287*'إعدادات'!$B$4)</f>
        <v>0</v>
      </c>
      <c r="L287" s="9">
        <f>IF(A287="","",SUM(MAX(0,MIN(MAX(0,(I287-K287)*'إعدادات'!$B$9-'إعدادات'!$B$8),'إعدادات'!$C$13)-'إعدادات'!$B$13)*'إعدادات'!$D$13,MAX(0,MIN(MAX(0,(I287-K287)*'إعدادات'!$B$9-'إعدادات'!$B$8),'إعدادات'!$C$14)-'إعدادات'!$B$14)*'إعدادات'!$D$14,MAX(0,MIN(MAX(0,(I287-K287)*'إعدادات'!$B$9-'إعدادات'!$B$8),'إعدادات'!$C$15)-'إعدادات'!$B$15)*'إعدادات'!$D$15,MAX(0,MIN(MAX(0,(I287-K287)*'إعدادات'!$B$9-'إعدادات'!$B$8),'إعدادات'!$C$16)-'إعدادات'!$B$16)*'إعدادات'!$D$16,MAX(0,MIN(MAX(0,(I287-K287)*'إعدادات'!$B$9-'إعدادات'!$B$8),'إعدادات'!$C$17)-'إعدادات'!$B$17)*'إعدادات'!$D$17,MAX(0,MIN(MAX(0,(I287-K287)*'إعدادات'!$B$9-'إعدادات'!$B$8),'إعدادات'!$C$18)-'إعدادات'!$B$18)*'إعدادات'!$D$18)/'إعدادات'!$B$9)</f>
        <v>0</v>
      </c>
      <c r="M287" s="9">
        <f>IF(A287="","",IFERROR(VLOOKUP(A287,'مدخلات الشهر'!$A$2:$K$501,8,FALSE),0))</f>
        <v>0</v>
      </c>
      <c r="N287" s="9">
        <f>IF(A287="","",IFERROR(VLOOKUP(A287,'مدخلات الشهر'!$A$2:$K$501,9,FALSE),0))</f>
        <v>0</v>
      </c>
      <c r="O287" s="9">
        <f>IF(A287="","",IFERROR(VLOOKUP(A287,'مدخلات الشهر'!$A$2:$K$501,10,FALSE),0))</f>
        <v>0</v>
      </c>
      <c r="P287" s="9">
        <f>IF(A287="","",SUM(K287:L287,M287:O287))</f>
        <v>0</v>
      </c>
      <c r="Q287" s="9">
        <f>IF(A287="","",E287+F287+G287+H287-P287)</f>
        <v>0</v>
      </c>
      <c r="R287" s="9">
        <f>IF(A287="","",J287*'إعدادات'!$B$5)</f>
        <v>0</v>
      </c>
      <c r="S287" s="9">
        <f>IF(A287="","",Q287+R287)</f>
        <v>0</v>
      </c>
    </row>
    <row r="288" spans="1:19" ht="20" customHeight="1">
      <c r="A288" s="5">
        <f>IF('بيانات العاملين'!A288="","",'بيانات العاملين'!A288)</f>
        <v>0</v>
      </c>
      <c r="B288" s="5">
        <f>IF(A288="","",IFERROR(VLOOKUP(A288,'بيانات العاملين'!$A$2:$J$501,2,FALSE),""))</f>
        <v>0</v>
      </c>
      <c r="C288" s="5">
        <f>IF(A288="","",IFERROR(VLOOKUP(A288,'بيانات العاملين'!$A$2:$J$501,4,FALSE),""))</f>
        <v>0</v>
      </c>
      <c r="D288" s="9">
        <f>IF(A288="","",IFERROR(VLOOKUP(A288,'بيانات العاملين'!$A$2:$J$501,8,FALSE),0))</f>
        <v>0</v>
      </c>
      <c r="E288" s="9">
        <f>IF(A288="","",MAX(0,D288*IFERROR(VLOOKUP(A288,'مدخلات الشهر'!$A$2:$K$501,3,FALSE),0)/(IFERROR(VLOOKUP(A288,'مدخلات الشهر'!$A$2:$K$501,3,FALSE),0)+IFERROR(VLOOKUP(A288,'مدخلات الشهر'!$A$2:$K$501,4,FALSE),0),1)))</f>
        <v>0</v>
      </c>
      <c r="F288" s="9">
        <f>IF(A288="","",IFERROR(VLOOKUP(A288,'مدخلات الشهر'!$A$2:$K$501,5,FALSE),0))</f>
        <v>0</v>
      </c>
      <c r="G288" s="9">
        <f>IF(A288="","",IFERROR(VLOOKUP(A288,'مدخلات الشهر'!$A$2:$K$501,6,FALSE),0))</f>
        <v>0</v>
      </c>
      <c r="H288" s="9">
        <f>IF(A288="","",IFERROR(VLOOKUP(A288,'مدخلات الشهر'!$A$2:$K$501,7,FALSE),0))</f>
        <v>0</v>
      </c>
      <c r="I288" s="9">
        <f>IF(A288="","",E288+F288+G288)</f>
        <v>0</v>
      </c>
      <c r="J288" s="9">
        <f>IF(A288="","",IFERROR(VLOOKUP(A288,'بيانات العاملين'!$A$2:$J$501,9,FALSE),0))</f>
        <v>0</v>
      </c>
      <c r="K288" s="9">
        <f>IF(A288="","",J288*'إعدادات'!$B$4)</f>
        <v>0</v>
      </c>
      <c r="L288" s="9">
        <f>IF(A288="","",SUM(MAX(0,MIN(MAX(0,(I288-K288)*'إعدادات'!$B$9-'إعدادات'!$B$8),'إعدادات'!$C$13)-'إعدادات'!$B$13)*'إعدادات'!$D$13,MAX(0,MIN(MAX(0,(I288-K288)*'إعدادات'!$B$9-'إعدادات'!$B$8),'إعدادات'!$C$14)-'إعدادات'!$B$14)*'إعدادات'!$D$14,MAX(0,MIN(MAX(0,(I288-K288)*'إعدادات'!$B$9-'إعدادات'!$B$8),'إعدادات'!$C$15)-'إعدادات'!$B$15)*'إعدادات'!$D$15,MAX(0,MIN(MAX(0,(I288-K288)*'إعدادات'!$B$9-'إعدادات'!$B$8),'إعدادات'!$C$16)-'إعدادات'!$B$16)*'إعدادات'!$D$16,MAX(0,MIN(MAX(0,(I288-K288)*'إعدادات'!$B$9-'إعدادات'!$B$8),'إعدادات'!$C$17)-'إعدادات'!$B$17)*'إعدادات'!$D$17,MAX(0,MIN(MAX(0,(I288-K288)*'إعدادات'!$B$9-'إعدادات'!$B$8),'إعدادات'!$C$18)-'إعدادات'!$B$18)*'إعدادات'!$D$18)/'إعدادات'!$B$9)</f>
        <v>0</v>
      </c>
      <c r="M288" s="9">
        <f>IF(A288="","",IFERROR(VLOOKUP(A288,'مدخلات الشهر'!$A$2:$K$501,8,FALSE),0))</f>
        <v>0</v>
      </c>
      <c r="N288" s="9">
        <f>IF(A288="","",IFERROR(VLOOKUP(A288,'مدخلات الشهر'!$A$2:$K$501,9,FALSE),0))</f>
        <v>0</v>
      </c>
      <c r="O288" s="9">
        <f>IF(A288="","",IFERROR(VLOOKUP(A288,'مدخلات الشهر'!$A$2:$K$501,10,FALSE),0))</f>
        <v>0</v>
      </c>
      <c r="P288" s="9">
        <f>IF(A288="","",SUM(K288:L288,M288:O288))</f>
        <v>0</v>
      </c>
      <c r="Q288" s="9">
        <f>IF(A288="","",E288+F288+G288+H288-P288)</f>
        <v>0</v>
      </c>
      <c r="R288" s="9">
        <f>IF(A288="","",J288*'إعدادات'!$B$5)</f>
        <v>0</v>
      </c>
      <c r="S288" s="9">
        <f>IF(A288="","",Q288+R288)</f>
        <v>0</v>
      </c>
    </row>
    <row r="289" spans="1:19" ht="20" customHeight="1">
      <c r="A289" s="5">
        <f>IF('بيانات العاملين'!A289="","",'بيانات العاملين'!A289)</f>
        <v>0</v>
      </c>
      <c r="B289" s="5">
        <f>IF(A289="","",IFERROR(VLOOKUP(A289,'بيانات العاملين'!$A$2:$J$501,2,FALSE),""))</f>
        <v>0</v>
      </c>
      <c r="C289" s="5">
        <f>IF(A289="","",IFERROR(VLOOKUP(A289,'بيانات العاملين'!$A$2:$J$501,4,FALSE),""))</f>
        <v>0</v>
      </c>
      <c r="D289" s="9">
        <f>IF(A289="","",IFERROR(VLOOKUP(A289,'بيانات العاملين'!$A$2:$J$501,8,FALSE),0))</f>
        <v>0</v>
      </c>
      <c r="E289" s="9">
        <f>IF(A289="","",MAX(0,D289*IFERROR(VLOOKUP(A289,'مدخلات الشهر'!$A$2:$K$501,3,FALSE),0)/(IFERROR(VLOOKUP(A289,'مدخلات الشهر'!$A$2:$K$501,3,FALSE),0)+IFERROR(VLOOKUP(A289,'مدخلات الشهر'!$A$2:$K$501,4,FALSE),0),1)))</f>
        <v>0</v>
      </c>
      <c r="F289" s="9">
        <f>IF(A289="","",IFERROR(VLOOKUP(A289,'مدخلات الشهر'!$A$2:$K$501,5,FALSE),0))</f>
        <v>0</v>
      </c>
      <c r="G289" s="9">
        <f>IF(A289="","",IFERROR(VLOOKUP(A289,'مدخلات الشهر'!$A$2:$K$501,6,FALSE),0))</f>
        <v>0</v>
      </c>
      <c r="H289" s="9">
        <f>IF(A289="","",IFERROR(VLOOKUP(A289,'مدخلات الشهر'!$A$2:$K$501,7,FALSE),0))</f>
        <v>0</v>
      </c>
      <c r="I289" s="9">
        <f>IF(A289="","",E289+F289+G289)</f>
        <v>0</v>
      </c>
      <c r="J289" s="9">
        <f>IF(A289="","",IFERROR(VLOOKUP(A289,'بيانات العاملين'!$A$2:$J$501,9,FALSE),0))</f>
        <v>0</v>
      </c>
      <c r="K289" s="9">
        <f>IF(A289="","",J289*'إعدادات'!$B$4)</f>
        <v>0</v>
      </c>
      <c r="L289" s="9">
        <f>IF(A289="","",SUM(MAX(0,MIN(MAX(0,(I289-K289)*'إعدادات'!$B$9-'إعدادات'!$B$8),'إعدادات'!$C$13)-'إعدادات'!$B$13)*'إعدادات'!$D$13,MAX(0,MIN(MAX(0,(I289-K289)*'إعدادات'!$B$9-'إعدادات'!$B$8),'إعدادات'!$C$14)-'إعدادات'!$B$14)*'إعدادات'!$D$14,MAX(0,MIN(MAX(0,(I289-K289)*'إعدادات'!$B$9-'إعدادات'!$B$8),'إعدادات'!$C$15)-'إعدادات'!$B$15)*'إعدادات'!$D$15,MAX(0,MIN(MAX(0,(I289-K289)*'إعدادات'!$B$9-'إعدادات'!$B$8),'إعدادات'!$C$16)-'إعدادات'!$B$16)*'إعدادات'!$D$16,MAX(0,MIN(MAX(0,(I289-K289)*'إعدادات'!$B$9-'إعدادات'!$B$8),'إعدادات'!$C$17)-'إعدادات'!$B$17)*'إعدادات'!$D$17,MAX(0,MIN(MAX(0,(I289-K289)*'إعدادات'!$B$9-'إعدادات'!$B$8),'إعدادات'!$C$18)-'إعدادات'!$B$18)*'إعدادات'!$D$18)/'إعدادات'!$B$9)</f>
        <v>0</v>
      </c>
      <c r="M289" s="9">
        <f>IF(A289="","",IFERROR(VLOOKUP(A289,'مدخلات الشهر'!$A$2:$K$501,8,FALSE),0))</f>
        <v>0</v>
      </c>
      <c r="N289" s="9">
        <f>IF(A289="","",IFERROR(VLOOKUP(A289,'مدخلات الشهر'!$A$2:$K$501,9,FALSE),0))</f>
        <v>0</v>
      </c>
      <c r="O289" s="9">
        <f>IF(A289="","",IFERROR(VLOOKUP(A289,'مدخلات الشهر'!$A$2:$K$501,10,FALSE),0))</f>
        <v>0</v>
      </c>
      <c r="P289" s="9">
        <f>IF(A289="","",SUM(K289:L289,M289:O289))</f>
        <v>0</v>
      </c>
      <c r="Q289" s="9">
        <f>IF(A289="","",E289+F289+G289+H289-P289)</f>
        <v>0</v>
      </c>
      <c r="R289" s="9">
        <f>IF(A289="","",J289*'إعدادات'!$B$5)</f>
        <v>0</v>
      </c>
      <c r="S289" s="9">
        <f>IF(A289="","",Q289+R289)</f>
        <v>0</v>
      </c>
    </row>
    <row r="290" spans="1:19" ht="20" customHeight="1">
      <c r="A290" s="5">
        <f>IF('بيانات العاملين'!A290="","",'بيانات العاملين'!A290)</f>
        <v>0</v>
      </c>
      <c r="B290" s="5">
        <f>IF(A290="","",IFERROR(VLOOKUP(A290,'بيانات العاملين'!$A$2:$J$501,2,FALSE),""))</f>
        <v>0</v>
      </c>
      <c r="C290" s="5">
        <f>IF(A290="","",IFERROR(VLOOKUP(A290,'بيانات العاملين'!$A$2:$J$501,4,FALSE),""))</f>
        <v>0</v>
      </c>
      <c r="D290" s="9">
        <f>IF(A290="","",IFERROR(VLOOKUP(A290,'بيانات العاملين'!$A$2:$J$501,8,FALSE),0))</f>
        <v>0</v>
      </c>
      <c r="E290" s="9">
        <f>IF(A290="","",MAX(0,D290*IFERROR(VLOOKUP(A290,'مدخلات الشهر'!$A$2:$K$501,3,FALSE),0)/(IFERROR(VLOOKUP(A290,'مدخلات الشهر'!$A$2:$K$501,3,FALSE),0)+IFERROR(VLOOKUP(A290,'مدخلات الشهر'!$A$2:$K$501,4,FALSE),0),1)))</f>
        <v>0</v>
      </c>
      <c r="F290" s="9">
        <f>IF(A290="","",IFERROR(VLOOKUP(A290,'مدخلات الشهر'!$A$2:$K$501,5,FALSE),0))</f>
        <v>0</v>
      </c>
      <c r="G290" s="9">
        <f>IF(A290="","",IFERROR(VLOOKUP(A290,'مدخلات الشهر'!$A$2:$K$501,6,FALSE),0))</f>
        <v>0</v>
      </c>
      <c r="H290" s="9">
        <f>IF(A290="","",IFERROR(VLOOKUP(A290,'مدخلات الشهر'!$A$2:$K$501,7,FALSE),0))</f>
        <v>0</v>
      </c>
      <c r="I290" s="9">
        <f>IF(A290="","",E290+F290+G290)</f>
        <v>0</v>
      </c>
      <c r="J290" s="9">
        <f>IF(A290="","",IFERROR(VLOOKUP(A290,'بيانات العاملين'!$A$2:$J$501,9,FALSE),0))</f>
        <v>0</v>
      </c>
      <c r="K290" s="9">
        <f>IF(A290="","",J290*'إعدادات'!$B$4)</f>
        <v>0</v>
      </c>
      <c r="L290" s="9">
        <f>IF(A290="","",SUM(MAX(0,MIN(MAX(0,(I290-K290)*'إعدادات'!$B$9-'إعدادات'!$B$8),'إعدادات'!$C$13)-'إعدادات'!$B$13)*'إعدادات'!$D$13,MAX(0,MIN(MAX(0,(I290-K290)*'إعدادات'!$B$9-'إعدادات'!$B$8),'إعدادات'!$C$14)-'إعدادات'!$B$14)*'إعدادات'!$D$14,MAX(0,MIN(MAX(0,(I290-K290)*'إعدادات'!$B$9-'إعدادات'!$B$8),'إعدادات'!$C$15)-'إعدادات'!$B$15)*'إعدادات'!$D$15,MAX(0,MIN(MAX(0,(I290-K290)*'إعدادات'!$B$9-'إعدادات'!$B$8),'إعدادات'!$C$16)-'إعدادات'!$B$16)*'إعدادات'!$D$16,MAX(0,MIN(MAX(0,(I290-K290)*'إعدادات'!$B$9-'إعدادات'!$B$8),'إعدادات'!$C$17)-'إعدادات'!$B$17)*'إعدادات'!$D$17,MAX(0,MIN(MAX(0,(I290-K290)*'إعدادات'!$B$9-'إعدادات'!$B$8),'إعدادات'!$C$18)-'إعدادات'!$B$18)*'إعدادات'!$D$18)/'إعدادات'!$B$9)</f>
        <v>0</v>
      </c>
      <c r="M290" s="9">
        <f>IF(A290="","",IFERROR(VLOOKUP(A290,'مدخلات الشهر'!$A$2:$K$501,8,FALSE),0))</f>
        <v>0</v>
      </c>
      <c r="N290" s="9">
        <f>IF(A290="","",IFERROR(VLOOKUP(A290,'مدخلات الشهر'!$A$2:$K$501,9,FALSE),0))</f>
        <v>0</v>
      </c>
      <c r="O290" s="9">
        <f>IF(A290="","",IFERROR(VLOOKUP(A290,'مدخلات الشهر'!$A$2:$K$501,10,FALSE),0))</f>
        <v>0</v>
      </c>
      <c r="P290" s="9">
        <f>IF(A290="","",SUM(K290:L290,M290:O290))</f>
        <v>0</v>
      </c>
      <c r="Q290" s="9">
        <f>IF(A290="","",E290+F290+G290+H290-P290)</f>
        <v>0</v>
      </c>
      <c r="R290" s="9">
        <f>IF(A290="","",J290*'إعدادات'!$B$5)</f>
        <v>0</v>
      </c>
      <c r="S290" s="9">
        <f>IF(A290="","",Q290+R290)</f>
        <v>0</v>
      </c>
    </row>
    <row r="291" spans="1:19" ht="20" customHeight="1">
      <c r="A291" s="5">
        <f>IF('بيانات العاملين'!A291="","",'بيانات العاملين'!A291)</f>
        <v>0</v>
      </c>
      <c r="B291" s="5">
        <f>IF(A291="","",IFERROR(VLOOKUP(A291,'بيانات العاملين'!$A$2:$J$501,2,FALSE),""))</f>
        <v>0</v>
      </c>
      <c r="C291" s="5">
        <f>IF(A291="","",IFERROR(VLOOKUP(A291,'بيانات العاملين'!$A$2:$J$501,4,FALSE),""))</f>
        <v>0</v>
      </c>
      <c r="D291" s="9">
        <f>IF(A291="","",IFERROR(VLOOKUP(A291,'بيانات العاملين'!$A$2:$J$501,8,FALSE),0))</f>
        <v>0</v>
      </c>
      <c r="E291" s="9">
        <f>IF(A291="","",MAX(0,D291*IFERROR(VLOOKUP(A291,'مدخلات الشهر'!$A$2:$K$501,3,FALSE),0)/(IFERROR(VLOOKUP(A291,'مدخلات الشهر'!$A$2:$K$501,3,FALSE),0)+IFERROR(VLOOKUP(A291,'مدخلات الشهر'!$A$2:$K$501,4,FALSE),0),1)))</f>
        <v>0</v>
      </c>
      <c r="F291" s="9">
        <f>IF(A291="","",IFERROR(VLOOKUP(A291,'مدخلات الشهر'!$A$2:$K$501,5,FALSE),0))</f>
        <v>0</v>
      </c>
      <c r="G291" s="9">
        <f>IF(A291="","",IFERROR(VLOOKUP(A291,'مدخلات الشهر'!$A$2:$K$501,6,FALSE),0))</f>
        <v>0</v>
      </c>
      <c r="H291" s="9">
        <f>IF(A291="","",IFERROR(VLOOKUP(A291,'مدخلات الشهر'!$A$2:$K$501,7,FALSE),0))</f>
        <v>0</v>
      </c>
      <c r="I291" s="9">
        <f>IF(A291="","",E291+F291+G291)</f>
        <v>0</v>
      </c>
      <c r="J291" s="9">
        <f>IF(A291="","",IFERROR(VLOOKUP(A291,'بيانات العاملين'!$A$2:$J$501,9,FALSE),0))</f>
        <v>0</v>
      </c>
      <c r="K291" s="9">
        <f>IF(A291="","",J291*'إعدادات'!$B$4)</f>
        <v>0</v>
      </c>
      <c r="L291" s="9">
        <f>IF(A291="","",SUM(MAX(0,MIN(MAX(0,(I291-K291)*'إعدادات'!$B$9-'إعدادات'!$B$8),'إعدادات'!$C$13)-'إعدادات'!$B$13)*'إعدادات'!$D$13,MAX(0,MIN(MAX(0,(I291-K291)*'إعدادات'!$B$9-'إعدادات'!$B$8),'إعدادات'!$C$14)-'إعدادات'!$B$14)*'إعدادات'!$D$14,MAX(0,MIN(MAX(0,(I291-K291)*'إعدادات'!$B$9-'إعدادات'!$B$8),'إعدادات'!$C$15)-'إعدادات'!$B$15)*'إعدادات'!$D$15,MAX(0,MIN(MAX(0,(I291-K291)*'إعدادات'!$B$9-'إعدادات'!$B$8),'إعدادات'!$C$16)-'إعدادات'!$B$16)*'إعدادات'!$D$16,MAX(0,MIN(MAX(0,(I291-K291)*'إعدادات'!$B$9-'إعدادات'!$B$8),'إعدادات'!$C$17)-'إعدادات'!$B$17)*'إعدادات'!$D$17,MAX(0,MIN(MAX(0,(I291-K291)*'إعدادات'!$B$9-'إعدادات'!$B$8),'إعدادات'!$C$18)-'إعدادات'!$B$18)*'إعدادات'!$D$18)/'إعدادات'!$B$9)</f>
        <v>0</v>
      </c>
      <c r="M291" s="9">
        <f>IF(A291="","",IFERROR(VLOOKUP(A291,'مدخلات الشهر'!$A$2:$K$501,8,FALSE),0))</f>
        <v>0</v>
      </c>
      <c r="N291" s="9">
        <f>IF(A291="","",IFERROR(VLOOKUP(A291,'مدخلات الشهر'!$A$2:$K$501,9,FALSE),0))</f>
        <v>0</v>
      </c>
      <c r="O291" s="9">
        <f>IF(A291="","",IFERROR(VLOOKUP(A291,'مدخلات الشهر'!$A$2:$K$501,10,FALSE),0))</f>
        <v>0</v>
      </c>
      <c r="P291" s="9">
        <f>IF(A291="","",SUM(K291:L291,M291:O291))</f>
        <v>0</v>
      </c>
      <c r="Q291" s="9">
        <f>IF(A291="","",E291+F291+G291+H291-P291)</f>
        <v>0</v>
      </c>
      <c r="R291" s="9">
        <f>IF(A291="","",J291*'إعدادات'!$B$5)</f>
        <v>0</v>
      </c>
      <c r="S291" s="9">
        <f>IF(A291="","",Q291+R291)</f>
        <v>0</v>
      </c>
    </row>
    <row r="292" spans="1:19" ht="20" customHeight="1">
      <c r="A292" s="5">
        <f>IF('بيانات العاملين'!A292="","",'بيانات العاملين'!A292)</f>
        <v>0</v>
      </c>
      <c r="B292" s="5">
        <f>IF(A292="","",IFERROR(VLOOKUP(A292,'بيانات العاملين'!$A$2:$J$501,2,FALSE),""))</f>
        <v>0</v>
      </c>
      <c r="C292" s="5">
        <f>IF(A292="","",IFERROR(VLOOKUP(A292,'بيانات العاملين'!$A$2:$J$501,4,FALSE),""))</f>
        <v>0</v>
      </c>
      <c r="D292" s="9">
        <f>IF(A292="","",IFERROR(VLOOKUP(A292,'بيانات العاملين'!$A$2:$J$501,8,FALSE),0))</f>
        <v>0</v>
      </c>
      <c r="E292" s="9">
        <f>IF(A292="","",MAX(0,D292*IFERROR(VLOOKUP(A292,'مدخلات الشهر'!$A$2:$K$501,3,FALSE),0)/(IFERROR(VLOOKUP(A292,'مدخلات الشهر'!$A$2:$K$501,3,FALSE),0)+IFERROR(VLOOKUP(A292,'مدخلات الشهر'!$A$2:$K$501,4,FALSE),0),1)))</f>
        <v>0</v>
      </c>
      <c r="F292" s="9">
        <f>IF(A292="","",IFERROR(VLOOKUP(A292,'مدخلات الشهر'!$A$2:$K$501,5,FALSE),0))</f>
        <v>0</v>
      </c>
      <c r="G292" s="9">
        <f>IF(A292="","",IFERROR(VLOOKUP(A292,'مدخلات الشهر'!$A$2:$K$501,6,FALSE),0))</f>
        <v>0</v>
      </c>
      <c r="H292" s="9">
        <f>IF(A292="","",IFERROR(VLOOKUP(A292,'مدخلات الشهر'!$A$2:$K$501,7,FALSE),0))</f>
        <v>0</v>
      </c>
      <c r="I292" s="9">
        <f>IF(A292="","",E292+F292+G292)</f>
        <v>0</v>
      </c>
      <c r="J292" s="9">
        <f>IF(A292="","",IFERROR(VLOOKUP(A292,'بيانات العاملين'!$A$2:$J$501,9,FALSE),0))</f>
        <v>0</v>
      </c>
      <c r="K292" s="9">
        <f>IF(A292="","",J292*'إعدادات'!$B$4)</f>
        <v>0</v>
      </c>
      <c r="L292" s="9">
        <f>IF(A292="","",SUM(MAX(0,MIN(MAX(0,(I292-K292)*'إعدادات'!$B$9-'إعدادات'!$B$8),'إعدادات'!$C$13)-'إعدادات'!$B$13)*'إعدادات'!$D$13,MAX(0,MIN(MAX(0,(I292-K292)*'إعدادات'!$B$9-'إعدادات'!$B$8),'إعدادات'!$C$14)-'إعدادات'!$B$14)*'إعدادات'!$D$14,MAX(0,MIN(MAX(0,(I292-K292)*'إعدادات'!$B$9-'إعدادات'!$B$8),'إعدادات'!$C$15)-'إعدادات'!$B$15)*'إعدادات'!$D$15,MAX(0,MIN(MAX(0,(I292-K292)*'إعدادات'!$B$9-'إعدادات'!$B$8),'إعدادات'!$C$16)-'إعدادات'!$B$16)*'إعدادات'!$D$16,MAX(0,MIN(MAX(0,(I292-K292)*'إعدادات'!$B$9-'إعدادات'!$B$8),'إعدادات'!$C$17)-'إعدادات'!$B$17)*'إعدادات'!$D$17,MAX(0,MIN(MAX(0,(I292-K292)*'إعدادات'!$B$9-'إعدادات'!$B$8),'إعدادات'!$C$18)-'إعدادات'!$B$18)*'إعدادات'!$D$18)/'إعدادات'!$B$9)</f>
        <v>0</v>
      </c>
      <c r="M292" s="9">
        <f>IF(A292="","",IFERROR(VLOOKUP(A292,'مدخلات الشهر'!$A$2:$K$501,8,FALSE),0))</f>
        <v>0</v>
      </c>
      <c r="N292" s="9">
        <f>IF(A292="","",IFERROR(VLOOKUP(A292,'مدخلات الشهر'!$A$2:$K$501,9,FALSE),0))</f>
        <v>0</v>
      </c>
      <c r="O292" s="9">
        <f>IF(A292="","",IFERROR(VLOOKUP(A292,'مدخلات الشهر'!$A$2:$K$501,10,FALSE),0))</f>
        <v>0</v>
      </c>
      <c r="P292" s="9">
        <f>IF(A292="","",SUM(K292:L292,M292:O292))</f>
        <v>0</v>
      </c>
      <c r="Q292" s="9">
        <f>IF(A292="","",E292+F292+G292+H292-P292)</f>
        <v>0</v>
      </c>
      <c r="R292" s="9">
        <f>IF(A292="","",J292*'إعدادات'!$B$5)</f>
        <v>0</v>
      </c>
      <c r="S292" s="9">
        <f>IF(A292="","",Q292+R292)</f>
        <v>0</v>
      </c>
    </row>
    <row r="293" spans="1:19" ht="20" customHeight="1">
      <c r="A293" s="5">
        <f>IF('بيانات العاملين'!A293="","",'بيانات العاملين'!A293)</f>
        <v>0</v>
      </c>
      <c r="B293" s="5">
        <f>IF(A293="","",IFERROR(VLOOKUP(A293,'بيانات العاملين'!$A$2:$J$501,2,FALSE),""))</f>
        <v>0</v>
      </c>
      <c r="C293" s="5">
        <f>IF(A293="","",IFERROR(VLOOKUP(A293,'بيانات العاملين'!$A$2:$J$501,4,FALSE),""))</f>
        <v>0</v>
      </c>
      <c r="D293" s="9">
        <f>IF(A293="","",IFERROR(VLOOKUP(A293,'بيانات العاملين'!$A$2:$J$501,8,FALSE),0))</f>
        <v>0</v>
      </c>
      <c r="E293" s="9">
        <f>IF(A293="","",MAX(0,D293*IFERROR(VLOOKUP(A293,'مدخلات الشهر'!$A$2:$K$501,3,FALSE),0)/(IFERROR(VLOOKUP(A293,'مدخلات الشهر'!$A$2:$K$501,3,FALSE),0)+IFERROR(VLOOKUP(A293,'مدخلات الشهر'!$A$2:$K$501,4,FALSE),0),1)))</f>
        <v>0</v>
      </c>
      <c r="F293" s="9">
        <f>IF(A293="","",IFERROR(VLOOKUP(A293,'مدخلات الشهر'!$A$2:$K$501,5,FALSE),0))</f>
        <v>0</v>
      </c>
      <c r="G293" s="9">
        <f>IF(A293="","",IFERROR(VLOOKUP(A293,'مدخلات الشهر'!$A$2:$K$501,6,FALSE),0))</f>
        <v>0</v>
      </c>
      <c r="H293" s="9">
        <f>IF(A293="","",IFERROR(VLOOKUP(A293,'مدخلات الشهر'!$A$2:$K$501,7,FALSE),0))</f>
        <v>0</v>
      </c>
      <c r="I293" s="9">
        <f>IF(A293="","",E293+F293+G293)</f>
        <v>0</v>
      </c>
      <c r="J293" s="9">
        <f>IF(A293="","",IFERROR(VLOOKUP(A293,'بيانات العاملين'!$A$2:$J$501,9,FALSE),0))</f>
        <v>0</v>
      </c>
      <c r="K293" s="9">
        <f>IF(A293="","",J293*'إعدادات'!$B$4)</f>
        <v>0</v>
      </c>
      <c r="L293" s="9">
        <f>IF(A293="","",SUM(MAX(0,MIN(MAX(0,(I293-K293)*'إعدادات'!$B$9-'إعدادات'!$B$8),'إعدادات'!$C$13)-'إعدادات'!$B$13)*'إعدادات'!$D$13,MAX(0,MIN(MAX(0,(I293-K293)*'إعدادات'!$B$9-'إعدادات'!$B$8),'إعدادات'!$C$14)-'إعدادات'!$B$14)*'إعدادات'!$D$14,MAX(0,MIN(MAX(0,(I293-K293)*'إعدادات'!$B$9-'إعدادات'!$B$8),'إعدادات'!$C$15)-'إعدادات'!$B$15)*'إعدادات'!$D$15,MAX(0,MIN(MAX(0,(I293-K293)*'إعدادات'!$B$9-'إعدادات'!$B$8),'إعدادات'!$C$16)-'إعدادات'!$B$16)*'إعدادات'!$D$16,MAX(0,MIN(MAX(0,(I293-K293)*'إعدادات'!$B$9-'إعدادات'!$B$8),'إعدادات'!$C$17)-'إعدادات'!$B$17)*'إعدادات'!$D$17,MAX(0,MIN(MAX(0,(I293-K293)*'إعدادات'!$B$9-'إعدادات'!$B$8),'إعدادات'!$C$18)-'إعدادات'!$B$18)*'إعدادات'!$D$18)/'إعدادات'!$B$9)</f>
        <v>0</v>
      </c>
      <c r="M293" s="9">
        <f>IF(A293="","",IFERROR(VLOOKUP(A293,'مدخلات الشهر'!$A$2:$K$501,8,FALSE),0))</f>
        <v>0</v>
      </c>
      <c r="N293" s="9">
        <f>IF(A293="","",IFERROR(VLOOKUP(A293,'مدخلات الشهر'!$A$2:$K$501,9,FALSE),0))</f>
        <v>0</v>
      </c>
      <c r="O293" s="9">
        <f>IF(A293="","",IFERROR(VLOOKUP(A293,'مدخلات الشهر'!$A$2:$K$501,10,FALSE),0))</f>
        <v>0</v>
      </c>
      <c r="P293" s="9">
        <f>IF(A293="","",SUM(K293:L293,M293:O293))</f>
        <v>0</v>
      </c>
      <c r="Q293" s="9">
        <f>IF(A293="","",E293+F293+G293+H293-P293)</f>
        <v>0</v>
      </c>
      <c r="R293" s="9">
        <f>IF(A293="","",J293*'إعدادات'!$B$5)</f>
        <v>0</v>
      </c>
      <c r="S293" s="9">
        <f>IF(A293="","",Q293+R293)</f>
        <v>0</v>
      </c>
    </row>
    <row r="294" spans="1:19" ht="20" customHeight="1">
      <c r="A294" s="5">
        <f>IF('بيانات العاملين'!A294="","",'بيانات العاملين'!A294)</f>
        <v>0</v>
      </c>
      <c r="B294" s="5">
        <f>IF(A294="","",IFERROR(VLOOKUP(A294,'بيانات العاملين'!$A$2:$J$501,2,FALSE),""))</f>
        <v>0</v>
      </c>
      <c r="C294" s="5">
        <f>IF(A294="","",IFERROR(VLOOKUP(A294,'بيانات العاملين'!$A$2:$J$501,4,FALSE),""))</f>
        <v>0</v>
      </c>
      <c r="D294" s="9">
        <f>IF(A294="","",IFERROR(VLOOKUP(A294,'بيانات العاملين'!$A$2:$J$501,8,FALSE),0))</f>
        <v>0</v>
      </c>
      <c r="E294" s="9">
        <f>IF(A294="","",MAX(0,D294*IFERROR(VLOOKUP(A294,'مدخلات الشهر'!$A$2:$K$501,3,FALSE),0)/(IFERROR(VLOOKUP(A294,'مدخلات الشهر'!$A$2:$K$501,3,FALSE),0)+IFERROR(VLOOKUP(A294,'مدخلات الشهر'!$A$2:$K$501,4,FALSE),0),1)))</f>
        <v>0</v>
      </c>
      <c r="F294" s="9">
        <f>IF(A294="","",IFERROR(VLOOKUP(A294,'مدخلات الشهر'!$A$2:$K$501,5,FALSE),0))</f>
        <v>0</v>
      </c>
      <c r="G294" s="9">
        <f>IF(A294="","",IFERROR(VLOOKUP(A294,'مدخلات الشهر'!$A$2:$K$501,6,FALSE),0))</f>
        <v>0</v>
      </c>
      <c r="H294" s="9">
        <f>IF(A294="","",IFERROR(VLOOKUP(A294,'مدخلات الشهر'!$A$2:$K$501,7,FALSE),0))</f>
        <v>0</v>
      </c>
      <c r="I294" s="9">
        <f>IF(A294="","",E294+F294+G294)</f>
        <v>0</v>
      </c>
      <c r="J294" s="9">
        <f>IF(A294="","",IFERROR(VLOOKUP(A294,'بيانات العاملين'!$A$2:$J$501,9,FALSE),0))</f>
        <v>0</v>
      </c>
      <c r="K294" s="9">
        <f>IF(A294="","",J294*'إعدادات'!$B$4)</f>
        <v>0</v>
      </c>
      <c r="L294" s="9">
        <f>IF(A294="","",SUM(MAX(0,MIN(MAX(0,(I294-K294)*'إعدادات'!$B$9-'إعدادات'!$B$8),'إعدادات'!$C$13)-'إعدادات'!$B$13)*'إعدادات'!$D$13,MAX(0,MIN(MAX(0,(I294-K294)*'إعدادات'!$B$9-'إعدادات'!$B$8),'إعدادات'!$C$14)-'إعدادات'!$B$14)*'إعدادات'!$D$14,MAX(0,MIN(MAX(0,(I294-K294)*'إعدادات'!$B$9-'إعدادات'!$B$8),'إعدادات'!$C$15)-'إعدادات'!$B$15)*'إعدادات'!$D$15,MAX(0,MIN(MAX(0,(I294-K294)*'إعدادات'!$B$9-'إعدادات'!$B$8),'إعدادات'!$C$16)-'إعدادات'!$B$16)*'إعدادات'!$D$16,MAX(0,MIN(MAX(0,(I294-K294)*'إعدادات'!$B$9-'إعدادات'!$B$8),'إعدادات'!$C$17)-'إعدادات'!$B$17)*'إعدادات'!$D$17,MAX(0,MIN(MAX(0,(I294-K294)*'إعدادات'!$B$9-'إعدادات'!$B$8),'إعدادات'!$C$18)-'إعدادات'!$B$18)*'إعدادات'!$D$18)/'إعدادات'!$B$9)</f>
        <v>0</v>
      </c>
      <c r="M294" s="9">
        <f>IF(A294="","",IFERROR(VLOOKUP(A294,'مدخلات الشهر'!$A$2:$K$501,8,FALSE),0))</f>
        <v>0</v>
      </c>
      <c r="N294" s="9">
        <f>IF(A294="","",IFERROR(VLOOKUP(A294,'مدخلات الشهر'!$A$2:$K$501,9,FALSE),0))</f>
        <v>0</v>
      </c>
      <c r="O294" s="9">
        <f>IF(A294="","",IFERROR(VLOOKUP(A294,'مدخلات الشهر'!$A$2:$K$501,10,FALSE),0))</f>
        <v>0</v>
      </c>
      <c r="P294" s="9">
        <f>IF(A294="","",SUM(K294:L294,M294:O294))</f>
        <v>0</v>
      </c>
      <c r="Q294" s="9">
        <f>IF(A294="","",E294+F294+G294+H294-P294)</f>
        <v>0</v>
      </c>
      <c r="R294" s="9">
        <f>IF(A294="","",J294*'إعدادات'!$B$5)</f>
        <v>0</v>
      </c>
      <c r="S294" s="9">
        <f>IF(A294="","",Q294+R294)</f>
        <v>0</v>
      </c>
    </row>
    <row r="295" spans="1:19" ht="20" customHeight="1">
      <c r="A295" s="5">
        <f>IF('بيانات العاملين'!A295="","",'بيانات العاملين'!A295)</f>
        <v>0</v>
      </c>
      <c r="B295" s="5">
        <f>IF(A295="","",IFERROR(VLOOKUP(A295,'بيانات العاملين'!$A$2:$J$501,2,FALSE),""))</f>
        <v>0</v>
      </c>
      <c r="C295" s="5">
        <f>IF(A295="","",IFERROR(VLOOKUP(A295,'بيانات العاملين'!$A$2:$J$501,4,FALSE),""))</f>
        <v>0</v>
      </c>
      <c r="D295" s="9">
        <f>IF(A295="","",IFERROR(VLOOKUP(A295,'بيانات العاملين'!$A$2:$J$501,8,FALSE),0))</f>
        <v>0</v>
      </c>
      <c r="E295" s="9">
        <f>IF(A295="","",MAX(0,D295*IFERROR(VLOOKUP(A295,'مدخلات الشهر'!$A$2:$K$501,3,FALSE),0)/(IFERROR(VLOOKUP(A295,'مدخلات الشهر'!$A$2:$K$501,3,FALSE),0)+IFERROR(VLOOKUP(A295,'مدخلات الشهر'!$A$2:$K$501,4,FALSE),0),1)))</f>
        <v>0</v>
      </c>
      <c r="F295" s="9">
        <f>IF(A295="","",IFERROR(VLOOKUP(A295,'مدخلات الشهر'!$A$2:$K$501,5,FALSE),0))</f>
        <v>0</v>
      </c>
      <c r="G295" s="9">
        <f>IF(A295="","",IFERROR(VLOOKUP(A295,'مدخلات الشهر'!$A$2:$K$501,6,FALSE),0))</f>
        <v>0</v>
      </c>
      <c r="H295" s="9">
        <f>IF(A295="","",IFERROR(VLOOKUP(A295,'مدخلات الشهر'!$A$2:$K$501,7,FALSE),0))</f>
        <v>0</v>
      </c>
      <c r="I295" s="9">
        <f>IF(A295="","",E295+F295+G295)</f>
        <v>0</v>
      </c>
      <c r="J295" s="9">
        <f>IF(A295="","",IFERROR(VLOOKUP(A295,'بيانات العاملين'!$A$2:$J$501,9,FALSE),0))</f>
        <v>0</v>
      </c>
      <c r="K295" s="9">
        <f>IF(A295="","",J295*'إعدادات'!$B$4)</f>
        <v>0</v>
      </c>
      <c r="L295" s="9">
        <f>IF(A295="","",SUM(MAX(0,MIN(MAX(0,(I295-K295)*'إعدادات'!$B$9-'إعدادات'!$B$8),'إعدادات'!$C$13)-'إعدادات'!$B$13)*'إعدادات'!$D$13,MAX(0,MIN(MAX(0,(I295-K295)*'إعدادات'!$B$9-'إعدادات'!$B$8),'إعدادات'!$C$14)-'إعدادات'!$B$14)*'إعدادات'!$D$14,MAX(0,MIN(MAX(0,(I295-K295)*'إعدادات'!$B$9-'إعدادات'!$B$8),'إعدادات'!$C$15)-'إعدادات'!$B$15)*'إعدادات'!$D$15,MAX(0,MIN(MAX(0,(I295-K295)*'إعدادات'!$B$9-'إعدادات'!$B$8),'إعدادات'!$C$16)-'إعدادات'!$B$16)*'إعدادات'!$D$16,MAX(0,MIN(MAX(0,(I295-K295)*'إعدادات'!$B$9-'إعدادات'!$B$8),'إعدادات'!$C$17)-'إعدادات'!$B$17)*'إعدادات'!$D$17,MAX(0,MIN(MAX(0,(I295-K295)*'إعدادات'!$B$9-'إعدادات'!$B$8),'إعدادات'!$C$18)-'إعدادات'!$B$18)*'إعدادات'!$D$18)/'إعدادات'!$B$9)</f>
        <v>0</v>
      </c>
      <c r="M295" s="9">
        <f>IF(A295="","",IFERROR(VLOOKUP(A295,'مدخلات الشهر'!$A$2:$K$501,8,FALSE),0))</f>
        <v>0</v>
      </c>
      <c r="N295" s="9">
        <f>IF(A295="","",IFERROR(VLOOKUP(A295,'مدخلات الشهر'!$A$2:$K$501,9,FALSE),0))</f>
        <v>0</v>
      </c>
      <c r="O295" s="9">
        <f>IF(A295="","",IFERROR(VLOOKUP(A295,'مدخلات الشهر'!$A$2:$K$501,10,FALSE),0))</f>
        <v>0</v>
      </c>
      <c r="P295" s="9">
        <f>IF(A295="","",SUM(K295:L295,M295:O295))</f>
        <v>0</v>
      </c>
      <c r="Q295" s="9">
        <f>IF(A295="","",E295+F295+G295+H295-P295)</f>
        <v>0</v>
      </c>
      <c r="R295" s="9">
        <f>IF(A295="","",J295*'إعدادات'!$B$5)</f>
        <v>0</v>
      </c>
      <c r="S295" s="9">
        <f>IF(A295="","",Q295+R295)</f>
        <v>0</v>
      </c>
    </row>
    <row r="296" spans="1:19" ht="20" customHeight="1">
      <c r="A296" s="5">
        <f>IF('بيانات العاملين'!A296="","",'بيانات العاملين'!A296)</f>
        <v>0</v>
      </c>
      <c r="B296" s="5">
        <f>IF(A296="","",IFERROR(VLOOKUP(A296,'بيانات العاملين'!$A$2:$J$501,2,FALSE),""))</f>
        <v>0</v>
      </c>
      <c r="C296" s="5">
        <f>IF(A296="","",IFERROR(VLOOKUP(A296,'بيانات العاملين'!$A$2:$J$501,4,FALSE),""))</f>
        <v>0</v>
      </c>
      <c r="D296" s="9">
        <f>IF(A296="","",IFERROR(VLOOKUP(A296,'بيانات العاملين'!$A$2:$J$501,8,FALSE),0))</f>
        <v>0</v>
      </c>
      <c r="E296" s="9">
        <f>IF(A296="","",MAX(0,D296*IFERROR(VLOOKUP(A296,'مدخلات الشهر'!$A$2:$K$501,3,FALSE),0)/(IFERROR(VLOOKUP(A296,'مدخلات الشهر'!$A$2:$K$501,3,FALSE),0)+IFERROR(VLOOKUP(A296,'مدخلات الشهر'!$A$2:$K$501,4,FALSE),0),1)))</f>
        <v>0</v>
      </c>
      <c r="F296" s="9">
        <f>IF(A296="","",IFERROR(VLOOKUP(A296,'مدخلات الشهر'!$A$2:$K$501,5,FALSE),0))</f>
        <v>0</v>
      </c>
      <c r="G296" s="9">
        <f>IF(A296="","",IFERROR(VLOOKUP(A296,'مدخلات الشهر'!$A$2:$K$501,6,FALSE),0))</f>
        <v>0</v>
      </c>
      <c r="H296" s="9">
        <f>IF(A296="","",IFERROR(VLOOKUP(A296,'مدخلات الشهر'!$A$2:$K$501,7,FALSE),0))</f>
        <v>0</v>
      </c>
      <c r="I296" s="9">
        <f>IF(A296="","",E296+F296+G296)</f>
        <v>0</v>
      </c>
      <c r="J296" s="9">
        <f>IF(A296="","",IFERROR(VLOOKUP(A296,'بيانات العاملين'!$A$2:$J$501,9,FALSE),0))</f>
        <v>0</v>
      </c>
      <c r="K296" s="9">
        <f>IF(A296="","",J296*'إعدادات'!$B$4)</f>
        <v>0</v>
      </c>
      <c r="L296" s="9">
        <f>IF(A296="","",SUM(MAX(0,MIN(MAX(0,(I296-K296)*'إعدادات'!$B$9-'إعدادات'!$B$8),'إعدادات'!$C$13)-'إعدادات'!$B$13)*'إعدادات'!$D$13,MAX(0,MIN(MAX(0,(I296-K296)*'إعدادات'!$B$9-'إعدادات'!$B$8),'إعدادات'!$C$14)-'إعدادات'!$B$14)*'إعدادات'!$D$14,MAX(0,MIN(MAX(0,(I296-K296)*'إعدادات'!$B$9-'إعدادات'!$B$8),'إعدادات'!$C$15)-'إعدادات'!$B$15)*'إعدادات'!$D$15,MAX(0,MIN(MAX(0,(I296-K296)*'إعدادات'!$B$9-'إعدادات'!$B$8),'إعدادات'!$C$16)-'إعدادات'!$B$16)*'إعدادات'!$D$16,MAX(0,MIN(MAX(0,(I296-K296)*'إعدادات'!$B$9-'إعدادات'!$B$8),'إعدادات'!$C$17)-'إعدادات'!$B$17)*'إعدادات'!$D$17,MAX(0,MIN(MAX(0,(I296-K296)*'إعدادات'!$B$9-'إعدادات'!$B$8),'إعدادات'!$C$18)-'إعدادات'!$B$18)*'إعدادات'!$D$18)/'إعدادات'!$B$9)</f>
        <v>0</v>
      </c>
      <c r="M296" s="9">
        <f>IF(A296="","",IFERROR(VLOOKUP(A296,'مدخلات الشهر'!$A$2:$K$501,8,FALSE),0))</f>
        <v>0</v>
      </c>
      <c r="N296" s="9">
        <f>IF(A296="","",IFERROR(VLOOKUP(A296,'مدخلات الشهر'!$A$2:$K$501,9,FALSE),0))</f>
        <v>0</v>
      </c>
      <c r="O296" s="9">
        <f>IF(A296="","",IFERROR(VLOOKUP(A296,'مدخلات الشهر'!$A$2:$K$501,10,FALSE),0))</f>
        <v>0</v>
      </c>
      <c r="P296" s="9">
        <f>IF(A296="","",SUM(K296:L296,M296:O296))</f>
        <v>0</v>
      </c>
      <c r="Q296" s="9">
        <f>IF(A296="","",E296+F296+G296+H296-P296)</f>
        <v>0</v>
      </c>
      <c r="R296" s="9">
        <f>IF(A296="","",J296*'إعدادات'!$B$5)</f>
        <v>0</v>
      </c>
      <c r="S296" s="9">
        <f>IF(A296="","",Q296+R296)</f>
        <v>0</v>
      </c>
    </row>
    <row r="297" spans="1:19" ht="20" customHeight="1">
      <c r="A297" s="5">
        <f>IF('بيانات العاملين'!A297="","",'بيانات العاملين'!A297)</f>
        <v>0</v>
      </c>
      <c r="B297" s="5">
        <f>IF(A297="","",IFERROR(VLOOKUP(A297,'بيانات العاملين'!$A$2:$J$501,2,FALSE),""))</f>
        <v>0</v>
      </c>
      <c r="C297" s="5">
        <f>IF(A297="","",IFERROR(VLOOKUP(A297,'بيانات العاملين'!$A$2:$J$501,4,FALSE),""))</f>
        <v>0</v>
      </c>
      <c r="D297" s="9">
        <f>IF(A297="","",IFERROR(VLOOKUP(A297,'بيانات العاملين'!$A$2:$J$501,8,FALSE),0))</f>
        <v>0</v>
      </c>
      <c r="E297" s="9">
        <f>IF(A297="","",MAX(0,D297*IFERROR(VLOOKUP(A297,'مدخلات الشهر'!$A$2:$K$501,3,FALSE),0)/(IFERROR(VLOOKUP(A297,'مدخلات الشهر'!$A$2:$K$501,3,FALSE),0)+IFERROR(VLOOKUP(A297,'مدخلات الشهر'!$A$2:$K$501,4,FALSE),0),1)))</f>
        <v>0</v>
      </c>
      <c r="F297" s="9">
        <f>IF(A297="","",IFERROR(VLOOKUP(A297,'مدخلات الشهر'!$A$2:$K$501,5,FALSE),0))</f>
        <v>0</v>
      </c>
      <c r="G297" s="9">
        <f>IF(A297="","",IFERROR(VLOOKUP(A297,'مدخلات الشهر'!$A$2:$K$501,6,FALSE),0))</f>
        <v>0</v>
      </c>
      <c r="H297" s="9">
        <f>IF(A297="","",IFERROR(VLOOKUP(A297,'مدخلات الشهر'!$A$2:$K$501,7,FALSE),0))</f>
        <v>0</v>
      </c>
      <c r="I297" s="9">
        <f>IF(A297="","",E297+F297+G297)</f>
        <v>0</v>
      </c>
      <c r="J297" s="9">
        <f>IF(A297="","",IFERROR(VLOOKUP(A297,'بيانات العاملين'!$A$2:$J$501,9,FALSE),0))</f>
        <v>0</v>
      </c>
      <c r="K297" s="9">
        <f>IF(A297="","",J297*'إعدادات'!$B$4)</f>
        <v>0</v>
      </c>
      <c r="L297" s="9">
        <f>IF(A297="","",SUM(MAX(0,MIN(MAX(0,(I297-K297)*'إعدادات'!$B$9-'إعدادات'!$B$8),'إعدادات'!$C$13)-'إعدادات'!$B$13)*'إعدادات'!$D$13,MAX(0,MIN(MAX(0,(I297-K297)*'إعدادات'!$B$9-'إعدادات'!$B$8),'إعدادات'!$C$14)-'إعدادات'!$B$14)*'إعدادات'!$D$14,MAX(0,MIN(MAX(0,(I297-K297)*'إعدادات'!$B$9-'إعدادات'!$B$8),'إعدادات'!$C$15)-'إعدادات'!$B$15)*'إعدادات'!$D$15,MAX(0,MIN(MAX(0,(I297-K297)*'إعدادات'!$B$9-'إعدادات'!$B$8),'إعدادات'!$C$16)-'إعدادات'!$B$16)*'إعدادات'!$D$16,MAX(0,MIN(MAX(0,(I297-K297)*'إعدادات'!$B$9-'إعدادات'!$B$8),'إعدادات'!$C$17)-'إعدادات'!$B$17)*'إعدادات'!$D$17,MAX(0,MIN(MAX(0,(I297-K297)*'إعدادات'!$B$9-'إعدادات'!$B$8),'إعدادات'!$C$18)-'إعدادات'!$B$18)*'إعدادات'!$D$18)/'إعدادات'!$B$9)</f>
        <v>0</v>
      </c>
      <c r="M297" s="9">
        <f>IF(A297="","",IFERROR(VLOOKUP(A297,'مدخلات الشهر'!$A$2:$K$501,8,FALSE),0))</f>
        <v>0</v>
      </c>
      <c r="N297" s="9">
        <f>IF(A297="","",IFERROR(VLOOKUP(A297,'مدخلات الشهر'!$A$2:$K$501,9,FALSE),0))</f>
        <v>0</v>
      </c>
      <c r="O297" s="9">
        <f>IF(A297="","",IFERROR(VLOOKUP(A297,'مدخلات الشهر'!$A$2:$K$501,10,FALSE),0))</f>
        <v>0</v>
      </c>
      <c r="P297" s="9">
        <f>IF(A297="","",SUM(K297:L297,M297:O297))</f>
        <v>0</v>
      </c>
      <c r="Q297" s="9">
        <f>IF(A297="","",E297+F297+G297+H297-P297)</f>
        <v>0</v>
      </c>
      <c r="R297" s="9">
        <f>IF(A297="","",J297*'إعدادات'!$B$5)</f>
        <v>0</v>
      </c>
      <c r="S297" s="9">
        <f>IF(A297="","",Q297+R297)</f>
        <v>0</v>
      </c>
    </row>
    <row r="298" spans="1:19" ht="20" customHeight="1">
      <c r="A298" s="5">
        <f>IF('بيانات العاملين'!A298="","",'بيانات العاملين'!A298)</f>
        <v>0</v>
      </c>
      <c r="B298" s="5">
        <f>IF(A298="","",IFERROR(VLOOKUP(A298,'بيانات العاملين'!$A$2:$J$501,2,FALSE),""))</f>
        <v>0</v>
      </c>
      <c r="C298" s="5">
        <f>IF(A298="","",IFERROR(VLOOKUP(A298,'بيانات العاملين'!$A$2:$J$501,4,FALSE),""))</f>
        <v>0</v>
      </c>
      <c r="D298" s="9">
        <f>IF(A298="","",IFERROR(VLOOKUP(A298,'بيانات العاملين'!$A$2:$J$501,8,FALSE),0))</f>
        <v>0</v>
      </c>
      <c r="E298" s="9">
        <f>IF(A298="","",MAX(0,D298*IFERROR(VLOOKUP(A298,'مدخلات الشهر'!$A$2:$K$501,3,FALSE),0)/(IFERROR(VLOOKUP(A298,'مدخلات الشهر'!$A$2:$K$501,3,FALSE),0)+IFERROR(VLOOKUP(A298,'مدخلات الشهر'!$A$2:$K$501,4,FALSE),0),1)))</f>
        <v>0</v>
      </c>
      <c r="F298" s="9">
        <f>IF(A298="","",IFERROR(VLOOKUP(A298,'مدخلات الشهر'!$A$2:$K$501,5,FALSE),0))</f>
        <v>0</v>
      </c>
      <c r="G298" s="9">
        <f>IF(A298="","",IFERROR(VLOOKUP(A298,'مدخلات الشهر'!$A$2:$K$501,6,FALSE),0))</f>
        <v>0</v>
      </c>
      <c r="H298" s="9">
        <f>IF(A298="","",IFERROR(VLOOKUP(A298,'مدخلات الشهر'!$A$2:$K$501,7,FALSE),0))</f>
        <v>0</v>
      </c>
      <c r="I298" s="9">
        <f>IF(A298="","",E298+F298+G298)</f>
        <v>0</v>
      </c>
      <c r="J298" s="9">
        <f>IF(A298="","",IFERROR(VLOOKUP(A298,'بيانات العاملين'!$A$2:$J$501,9,FALSE),0))</f>
        <v>0</v>
      </c>
      <c r="K298" s="9">
        <f>IF(A298="","",J298*'إعدادات'!$B$4)</f>
        <v>0</v>
      </c>
      <c r="L298" s="9">
        <f>IF(A298="","",SUM(MAX(0,MIN(MAX(0,(I298-K298)*'إعدادات'!$B$9-'إعدادات'!$B$8),'إعدادات'!$C$13)-'إعدادات'!$B$13)*'إعدادات'!$D$13,MAX(0,MIN(MAX(0,(I298-K298)*'إعدادات'!$B$9-'إعدادات'!$B$8),'إعدادات'!$C$14)-'إعدادات'!$B$14)*'إعدادات'!$D$14,MAX(0,MIN(MAX(0,(I298-K298)*'إعدادات'!$B$9-'إعدادات'!$B$8),'إعدادات'!$C$15)-'إعدادات'!$B$15)*'إعدادات'!$D$15,MAX(0,MIN(MAX(0,(I298-K298)*'إعدادات'!$B$9-'إعدادات'!$B$8),'إعدادات'!$C$16)-'إعدادات'!$B$16)*'إعدادات'!$D$16,MAX(0,MIN(MAX(0,(I298-K298)*'إعدادات'!$B$9-'إعدادات'!$B$8),'إعدادات'!$C$17)-'إعدادات'!$B$17)*'إعدادات'!$D$17,MAX(0,MIN(MAX(0,(I298-K298)*'إعدادات'!$B$9-'إعدادات'!$B$8),'إعدادات'!$C$18)-'إعدادات'!$B$18)*'إعدادات'!$D$18)/'إعدادات'!$B$9)</f>
        <v>0</v>
      </c>
      <c r="M298" s="9">
        <f>IF(A298="","",IFERROR(VLOOKUP(A298,'مدخلات الشهر'!$A$2:$K$501,8,FALSE),0))</f>
        <v>0</v>
      </c>
      <c r="N298" s="9">
        <f>IF(A298="","",IFERROR(VLOOKUP(A298,'مدخلات الشهر'!$A$2:$K$501,9,FALSE),0))</f>
        <v>0</v>
      </c>
      <c r="O298" s="9">
        <f>IF(A298="","",IFERROR(VLOOKUP(A298,'مدخلات الشهر'!$A$2:$K$501,10,FALSE),0))</f>
        <v>0</v>
      </c>
      <c r="P298" s="9">
        <f>IF(A298="","",SUM(K298:L298,M298:O298))</f>
        <v>0</v>
      </c>
      <c r="Q298" s="9">
        <f>IF(A298="","",E298+F298+G298+H298-P298)</f>
        <v>0</v>
      </c>
      <c r="R298" s="9">
        <f>IF(A298="","",J298*'إعدادات'!$B$5)</f>
        <v>0</v>
      </c>
      <c r="S298" s="9">
        <f>IF(A298="","",Q298+R298)</f>
        <v>0</v>
      </c>
    </row>
    <row r="299" spans="1:19" ht="20" customHeight="1">
      <c r="A299" s="5">
        <f>IF('بيانات العاملين'!A299="","",'بيانات العاملين'!A299)</f>
        <v>0</v>
      </c>
      <c r="B299" s="5">
        <f>IF(A299="","",IFERROR(VLOOKUP(A299,'بيانات العاملين'!$A$2:$J$501,2,FALSE),""))</f>
        <v>0</v>
      </c>
      <c r="C299" s="5">
        <f>IF(A299="","",IFERROR(VLOOKUP(A299,'بيانات العاملين'!$A$2:$J$501,4,FALSE),""))</f>
        <v>0</v>
      </c>
      <c r="D299" s="9">
        <f>IF(A299="","",IFERROR(VLOOKUP(A299,'بيانات العاملين'!$A$2:$J$501,8,FALSE),0))</f>
        <v>0</v>
      </c>
      <c r="E299" s="9">
        <f>IF(A299="","",MAX(0,D299*IFERROR(VLOOKUP(A299,'مدخلات الشهر'!$A$2:$K$501,3,FALSE),0)/(IFERROR(VLOOKUP(A299,'مدخلات الشهر'!$A$2:$K$501,3,FALSE),0)+IFERROR(VLOOKUP(A299,'مدخلات الشهر'!$A$2:$K$501,4,FALSE),0),1)))</f>
        <v>0</v>
      </c>
      <c r="F299" s="9">
        <f>IF(A299="","",IFERROR(VLOOKUP(A299,'مدخلات الشهر'!$A$2:$K$501,5,FALSE),0))</f>
        <v>0</v>
      </c>
      <c r="G299" s="9">
        <f>IF(A299="","",IFERROR(VLOOKUP(A299,'مدخلات الشهر'!$A$2:$K$501,6,FALSE),0))</f>
        <v>0</v>
      </c>
      <c r="H299" s="9">
        <f>IF(A299="","",IFERROR(VLOOKUP(A299,'مدخلات الشهر'!$A$2:$K$501,7,FALSE),0))</f>
        <v>0</v>
      </c>
      <c r="I299" s="9">
        <f>IF(A299="","",E299+F299+G299)</f>
        <v>0</v>
      </c>
      <c r="J299" s="9">
        <f>IF(A299="","",IFERROR(VLOOKUP(A299,'بيانات العاملين'!$A$2:$J$501,9,FALSE),0))</f>
        <v>0</v>
      </c>
      <c r="K299" s="9">
        <f>IF(A299="","",J299*'إعدادات'!$B$4)</f>
        <v>0</v>
      </c>
      <c r="L299" s="9">
        <f>IF(A299="","",SUM(MAX(0,MIN(MAX(0,(I299-K299)*'إعدادات'!$B$9-'إعدادات'!$B$8),'إعدادات'!$C$13)-'إعدادات'!$B$13)*'إعدادات'!$D$13,MAX(0,MIN(MAX(0,(I299-K299)*'إعدادات'!$B$9-'إعدادات'!$B$8),'إعدادات'!$C$14)-'إعدادات'!$B$14)*'إعدادات'!$D$14,MAX(0,MIN(MAX(0,(I299-K299)*'إعدادات'!$B$9-'إعدادات'!$B$8),'إعدادات'!$C$15)-'إعدادات'!$B$15)*'إعدادات'!$D$15,MAX(0,MIN(MAX(0,(I299-K299)*'إعدادات'!$B$9-'إعدادات'!$B$8),'إعدادات'!$C$16)-'إعدادات'!$B$16)*'إعدادات'!$D$16,MAX(0,MIN(MAX(0,(I299-K299)*'إعدادات'!$B$9-'إعدادات'!$B$8),'إعدادات'!$C$17)-'إعدادات'!$B$17)*'إعدادات'!$D$17,MAX(0,MIN(MAX(0,(I299-K299)*'إعدادات'!$B$9-'إعدادات'!$B$8),'إعدادات'!$C$18)-'إعدادات'!$B$18)*'إعدادات'!$D$18)/'إعدادات'!$B$9)</f>
        <v>0</v>
      </c>
      <c r="M299" s="9">
        <f>IF(A299="","",IFERROR(VLOOKUP(A299,'مدخلات الشهر'!$A$2:$K$501,8,FALSE),0))</f>
        <v>0</v>
      </c>
      <c r="N299" s="9">
        <f>IF(A299="","",IFERROR(VLOOKUP(A299,'مدخلات الشهر'!$A$2:$K$501,9,FALSE),0))</f>
        <v>0</v>
      </c>
      <c r="O299" s="9">
        <f>IF(A299="","",IFERROR(VLOOKUP(A299,'مدخلات الشهر'!$A$2:$K$501,10,FALSE),0))</f>
        <v>0</v>
      </c>
      <c r="P299" s="9">
        <f>IF(A299="","",SUM(K299:L299,M299:O299))</f>
        <v>0</v>
      </c>
      <c r="Q299" s="9">
        <f>IF(A299="","",E299+F299+G299+H299-P299)</f>
        <v>0</v>
      </c>
      <c r="R299" s="9">
        <f>IF(A299="","",J299*'إعدادات'!$B$5)</f>
        <v>0</v>
      </c>
      <c r="S299" s="9">
        <f>IF(A299="","",Q299+R299)</f>
        <v>0</v>
      </c>
    </row>
    <row r="300" spans="1:19" ht="20" customHeight="1">
      <c r="A300" s="5">
        <f>IF('بيانات العاملين'!A300="","",'بيانات العاملين'!A300)</f>
        <v>0</v>
      </c>
      <c r="B300" s="5">
        <f>IF(A300="","",IFERROR(VLOOKUP(A300,'بيانات العاملين'!$A$2:$J$501,2,FALSE),""))</f>
        <v>0</v>
      </c>
      <c r="C300" s="5">
        <f>IF(A300="","",IFERROR(VLOOKUP(A300,'بيانات العاملين'!$A$2:$J$501,4,FALSE),""))</f>
        <v>0</v>
      </c>
      <c r="D300" s="9">
        <f>IF(A300="","",IFERROR(VLOOKUP(A300,'بيانات العاملين'!$A$2:$J$501,8,FALSE),0))</f>
        <v>0</v>
      </c>
      <c r="E300" s="9">
        <f>IF(A300="","",MAX(0,D300*IFERROR(VLOOKUP(A300,'مدخلات الشهر'!$A$2:$K$501,3,FALSE),0)/(IFERROR(VLOOKUP(A300,'مدخلات الشهر'!$A$2:$K$501,3,FALSE),0)+IFERROR(VLOOKUP(A300,'مدخلات الشهر'!$A$2:$K$501,4,FALSE),0),1)))</f>
        <v>0</v>
      </c>
      <c r="F300" s="9">
        <f>IF(A300="","",IFERROR(VLOOKUP(A300,'مدخلات الشهر'!$A$2:$K$501,5,FALSE),0))</f>
        <v>0</v>
      </c>
      <c r="G300" s="9">
        <f>IF(A300="","",IFERROR(VLOOKUP(A300,'مدخلات الشهر'!$A$2:$K$501,6,FALSE),0))</f>
        <v>0</v>
      </c>
      <c r="H300" s="9">
        <f>IF(A300="","",IFERROR(VLOOKUP(A300,'مدخلات الشهر'!$A$2:$K$501,7,FALSE),0))</f>
        <v>0</v>
      </c>
      <c r="I300" s="9">
        <f>IF(A300="","",E300+F300+G300)</f>
        <v>0</v>
      </c>
      <c r="J300" s="9">
        <f>IF(A300="","",IFERROR(VLOOKUP(A300,'بيانات العاملين'!$A$2:$J$501,9,FALSE),0))</f>
        <v>0</v>
      </c>
      <c r="K300" s="9">
        <f>IF(A300="","",J300*'إعدادات'!$B$4)</f>
        <v>0</v>
      </c>
      <c r="L300" s="9">
        <f>IF(A300="","",SUM(MAX(0,MIN(MAX(0,(I300-K300)*'إعدادات'!$B$9-'إعدادات'!$B$8),'إعدادات'!$C$13)-'إعدادات'!$B$13)*'إعدادات'!$D$13,MAX(0,MIN(MAX(0,(I300-K300)*'إعدادات'!$B$9-'إعدادات'!$B$8),'إعدادات'!$C$14)-'إعدادات'!$B$14)*'إعدادات'!$D$14,MAX(0,MIN(MAX(0,(I300-K300)*'إعدادات'!$B$9-'إعدادات'!$B$8),'إعدادات'!$C$15)-'إعدادات'!$B$15)*'إعدادات'!$D$15,MAX(0,MIN(MAX(0,(I300-K300)*'إعدادات'!$B$9-'إعدادات'!$B$8),'إعدادات'!$C$16)-'إعدادات'!$B$16)*'إعدادات'!$D$16,MAX(0,MIN(MAX(0,(I300-K300)*'إعدادات'!$B$9-'إعدادات'!$B$8),'إعدادات'!$C$17)-'إعدادات'!$B$17)*'إعدادات'!$D$17,MAX(0,MIN(MAX(0,(I300-K300)*'إعدادات'!$B$9-'إعدادات'!$B$8),'إعدادات'!$C$18)-'إعدادات'!$B$18)*'إعدادات'!$D$18)/'إعدادات'!$B$9)</f>
        <v>0</v>
      </c>
      <c r="M300" s="9">
        <f>IF(A300="","",IFERROR(VLOOKUP(A300,'مدخلات الشهر'!$A$2:$K$501,8,FALSE),0))</f>
        <v>0</v>
      </c>
      <c r="N300" s="9">
        <f>IF(A300="","",IFERROR(VLOOKUP(A300,'مدخلات الشهر'!$A$2:$K$501,9,FALSE),0))</f>
        <v>0</v>
      </c>
      <c r="O300" s="9">
        <f>IF(A300="","",IFERROR(VLOOKUP(A300,'مدخلات الشهر'!$A$2:$K$501,10,FALSE),0))</f>
        <v>0</v>
      </c>
      <c r="P300" s="9">
        <f>IF(A300="","",SUM(K300:L300,M300:O300))</f>
        <v>0</v>
      </c>
      <c r="Q300" s="9">
        <f>IF(A300="","",E300+F300+G300+H300-P300)</f>
        <v>0</v>
      </c>
      <c r="R300" s="9">
        <f>IF(A300="","",J300*'إعدادات'!$B$5)</f>
        <v>0</v>
      </c>
      <c r="S300" s="9">
        <f>IF(A300="","",Q300+R300)</f>
        <v>0</v>
      </c>
    </row>
    <row r="301" spans="1:19" ht="20" customHeight="1">
      <c r="A301" s="5">
        <f>IF('بيانات العاملين'!A301="","",'بيانات العاملين'!A301)</f>
        <v>0</v>
      </c>
      <c r="B301" s="5">
        <f>IF(A301="","",IFERROR(VLOOKUP(A301,'بيانات العاملين'!$A$2:$J$501,2,FALSE),""))</f>
        <v>0</v>
      </c>
      <c r="C301" s="5">
        <f>IF(A301="","",IFERROR(VLOOKUP(A301,'بيانات العاملين'!$A$2:$J$501,4,FALSE),""))</f>
        <v>0</v>
      </c>
      <c r="D301" s="9">
        <f>IF(A301="","",IFERROR(VLOOKUP(A301,'بيانات العاملين'!$A$2:$J$501,8,FALSE),0))</f>
        <v>0</v>
      </c>
      <c r="E301" s="9">
        <f>IF(A301="","",MAX(0,D301*IFERROR(VLOOKUP(A301,'مدخلات الشهر'!$A$2:$K$501,3,FALSE),0)/(IFERROR(VLOOKUP(A301,'مدخلات الشهر'!$A$2:$K$501,3,FALSE),0)+IFERROR(VLOOKUP(A301,'مدخلات الشهر'!$A$2:$K$501,4,FALSE),0),1)))</f>
        <v>0</v>
      </c>
      <c r="F301" s="9">
        <f>IF(A301="","",IFERROR(VLOOKUP(A301,'مدخلات الشهر'!$A$2:$K$501,5,FALSE),0))</f>
        <v>0</v>
      </c>
      <c r="G301" s="9">
        <f>IF(A301="","",IFERROR(VLOOKUP(A301,'مدخلات الشهر'!$A$2:$K$501,6,FALSE),0))</f>
        <v>0</v>
      </c>
      <c r="H301" s="9">
        <f>IF(A301="","",IFERROR(VLOOKUP(A301,'مدخلات الشهر'!$A$2:$K$501,7,FALSE),0))</f>
        <v>0</v>
      </c>
      <c r="I301" s="9">
        <f>IF(A301="","",E301+F301+G301)</f>
        <v>0</v>
      </c>
      <c r="J301" s="9">
        <f>IF(A301="","",IFERROR(VLOOKUP(A301,'بيانات العاملين'!$A$2:$J$501,9,FALSE),0))</f>
        <v>0</v>
      </c>
      <c r="K301" s="9">
        <f>IF(A301="","",J301*'إعدادات'!$B$4)</f>
        <v>0</v>
      </c>
      <c r="L301" s="9">
        <f>IF(A301="","",SUM(MAX(0,MIN(MAX(0,(I301-K301)*'إعدادات'!$B$9-'إعدادات'!$B$8),'إعدادات'!$C$13)-'إعدادات'!$B$13)*'إعدادات'!$D$13,MAX(0,MIN(MAX(0,(I301-K301)*'إعدادات'!$B$9-'إعدادات'!$B$8),'إعدادات'!$C$14)-'إعدادات'!$B$14)*'إعدادات'!$D$14,MAX(0,MIN(MAX(0,(I301-K301)*'إعدادات'!$B$9-'إعدادات'!$B$8),'إعدادات'!$C$15)-'إعدادات'!$B$15)*'إعدادات'!$D$15,MAX(0,MIN(MAX(0,(I301-K301)*'إعدادات'!$B$9-'إعدادات'!$B$8),'إعدادات'!$C$16)-'إعدادات'!$B$16)*'إعدادات'!$D$16,MAX(0,MIN(MAX(0,(I301-K301)*'إعدادات'!$B$9-'إعدادات'!$B$8),'إعدادات'!$C$17)-'إعدادات'!$B$17)*'إعدادات'!$D$17,MAX(0,MIN(MAX(0,(I301-K301)*'إعدادات'!$B$9-'إعدادات'!$B$8),'إعدادات'!$C$18)-'إعدادات'!$B$18)*'إعدادات'!$D$18)/'إعدادات'!$B$9)</f>
        <v>0</v>
      </c>
      <c r="M301" s="9">
        <f>IF(A301="","",IFERROR(VLOOKUP(A301,'مدخلات الشهر'!$A$2:$K$501,8,FALSE),0))</f>
        <v>0</v>
      </c>
      <c r="N301" s="9">
        <f>IF(A301="","",IFERROR(VLOOKUP(A301,'مدخلات الشهر'!$A$2:$K$501,9,FALSE),0))</f>
        <v>0</v>
      </c>
      <c r="O301" s="9">
        <f>IF(A301="","",IFERROR(VLOOKUP(A301,'مدخلات الشهر'!$A$2:$K$501,10,FALSE),0))</f>
        <v>0</v>
      </c>
      <c r="P301" s="9">
        <f>IF(A301="","",SUM(K301:L301,M301:O301))</f>
        <v>0</v>
      </c>
      <c r="Q301" s="9">
        <f>IF(A301="","",E301+F301+G301+H301-P301)</f>
        <v>0</v>
      </c>
      <c r="R301" s="9">
        <f>IF(A301="","",J301*'إعدادات'!$B$5)</f>
        <v>0</v>
      </c>
      <c r="S301" s="9">
        <f>IF(A301="","",Q301+R301)</f>
        <v>0</v>
      </c>
    </row>
    <row r="302" spans="1:19" ht="20" customHeight="1">
      <c r="A302" s="5">
        <f>IF('بيانات العاملين'!A302="","",'بيانات العاملين'!A302)</f>
        <v>0</v>
      </c>
      <c r="B302" s="5">
        <f>IF(A302="","",IFERROR(VLOOKUP(A302,'بيانات العاملين'!$A$2:$J$501,2,FALSE),""))</f>
        <v>0</v>
      </c>
      <c r="C302" s="5">
        <f>IF(A302="","",IFERROR(VLOOKUP(A302,'بيانات العاملين'!$A$2:$J$501,4,FALSE),""))</f>
        <v>0</v>
      </c>
      <c r="D302" s="9">
        <f>IF(A302="","",IFERROR(VLOOKUP(A302,'بيانات العاملين'!$A$2:$J$501,8,FALSE),0))</f>
        <v>0</v>
      </c>
      <c r="E302" s="9">
        <f>IF(A302="","",MAX(0,D302*IFERROR(VLOOKUP(A302,'مدخلات الشهر'!$A$2:$K$501,3,FALSE),0)/(IFERROR(VLOOKUP(A302,'مدخلات الشهر'!$A$2:$K$501,3,FALSE),0)+IFERROR(VLOOKUP(A302,'مدخلات الشهر'!$A$2:$K$501,4,FALSE),0),1)))</f>
        <v>0</v>
      </c>
      <c r="F302" s="9">
        <f>IF(A302="","",IFERROR(VLOOKUP(A302,'مدخلات الشهر'!$A$2:$K$501,5,FALSE),0))</f>
        <v>0</v>
      </c>
      <c r="G302" s="9">
        <f>IF(A302="","",IFERROR(VLOOKUP(A302,'مدخلات الشهر'!$A$2:$K$501,6,FALSE),0))</f>
        <v>0</v>
      </c>
      <c r="H302" s="9">
        <f>IF(A302="","",IFERROR(VLOOKUP(A302,'مدخلات الشهر'!$A$2:$K$501,7,FALSE),0))</f>
        <v>0</v>
      </c>
      <c r="I302" s="9">
        <f>IF(A302="","",E302+F302+G302)</f>
        <v>0</v>
      </c>
      <c r="J302" s="9">
        <f>IF(A302="","",IFERROR(VLOOKUP(A302,'بيانات العاملين'!$A$2:$J$501,9,FALSE),0))</f>
        <v>0</v>
      </c>
      <c r="K302" s="9">
        <f>IF(A302="","",J302*'إعدادات'!$B$4)</f>
        <v>0</v>
      </c>
      <c r="L302" s="9">
        <f>IF(A302="","",SUM(MAX(0,MIN(MAX(0,(I302-K302)*'إعدادات'!$B$9-'إعدادات'!$B$8),'إعدادات'!$C$13)-'إعدادات'!$B$13)*'إعدادات'!$D$13,MAX(0,MIN(MAX(0,(I302-K302)*'إعدادات'!$B$9-'إعدادات'!$B$8),'إعدادات'!$C$14)-'إعدادات'!$B$14)*'إعدادات'!$D$14,MAX(0,MIN(MAX(0,(I302-K302)*'إعدادات'!$B$9-'إعدادات'!$B$8),'إعدادات'!$C$15)-'إعدادات'!$B$15)*'إعدادات'!$D$15,MAX(0,MIN(MAX(0,(I302-K302)*'إعدادات'!$B$9-'إعدادات'!$B$8),'إعدادات'!$C$16)-'إعدادات'!$B$16)*'إعدادات'!$D$16,MAX(0,MIN(MAX(0,(I302-K302)*'إعدادات'!$B$9-'إعدادات'!$B$8),'إعدادات'!$C$17)-'إعدادات'!$B$17)*'إعدادات'!$D$17,MAX(0,MIN(MAX(0,(I302-K302)*'إعدادات'!$B$9-'إعدادات'!$B$8),'إعدادات'!$C$18)-'إعدادات'!$B$18)*'إعدادات'!$D$18)/'إعدادات'!$B$9)</f>
        <v>0</v>
      </c>
      <c r="M302" s="9">
        <f>IF(A302="","",IFERROR(VLOOKUP(A302,'مدخلات الشهر'!$A$2:$K$501,8,FALSE),0))</f>
        <v>0</v>
      </c>
      <c r="N302" s="9">
        <f>IF(A302="","",IFERROR(VLOOKUP(A302,'مدخلات الشهر'!$A$2:$K$501,9,FALSE),0))</f>
        <v>0</v>
      </c>
      <c r="O302" s="9">
        <f>IF(A302="","",IFERROR(VLOOKUP(A302,'مدخلات الشهر'!$A$2:$K$501,10,FALSE),0))</f>
        <v>0</v>
      </c>
      <c r="P302" s="9">
        <f>IF(A302="","",SUM(K302:L302,M302:O302))</f>
        <v>0</v>
      </c>
      <c r="Q302" s="9">
        <f>IF(A302="","",E302+F302+G302+H302-P302)</f>
        <v>0</v>
      </c>
      <c r="R302" s="9">
        <f>IF(A302="","",J302*'إعدادات'!$B$5)</f>
        <v>0</v>
      </c>
      <c r="S302" s="9">
        <f>IF(A302="","",Q302+R302)</f>
        <v>0</v>
      </c>
    </row>
    <row r="303" spans="1:19" ht="20" customHeight="1">
      <c r="A303" s="5">
        <f>IF('بيانات العاملين'!A303="","",'بيانات العاملين'!A303)</f>
        <v>0</v>
      </c>
      <c r="B303" s="5">
        <f>IF(A303="","",IFERROR(VLOOKUP(A303,'بيانات العاملين'!$A$2:$J$501,2,FALSE),""))</f>
        <v>0</v>
      </c>
      <c r="C303" s="5">
        <f>IF(A303="","",IFERROR(VLOOKUP(A303,'بيانات العاملين'!$A$2:$J$501,4,FALSE),""))</f>
        <v>0</v>
      </c>
      <c r="D303" s="9">
        <f>IF(A303="","",IFERROR(VLOOKUP(A303,'بيانات العاملين'!$A$2:$J$501,8,FALSE),0))</f>
        <v>0</v>
      </c>
      <c r="E303" s="9">
        <f>IF(A303="","",MAX(0,D303*IFERROR(VLOOKUP(A303,'مدخلات الشهر'!$A$2:$K$501,3,FALSE),0)/(IFERROR(VLOOKUP(A303,'مدخلات الشهر'!$A$2:$K$501,3,FALSE),0)+IFERROR(VLOOKUP(A303,'مدخلات الشهر'!$A$2:$K$501,4,FALSE),0),1)))</f>
        <v>0</v>
      </c>
      <c r="F303" s="9">
        <f>IF(A303="","",IFERROR(VLOOKUP(A303,'مدخلات الشهر'!$A$2:$K$501,5,FALSE),0))</f>
        <v>0</v>
      </c>
      <c r="G303" s="9">
        <f>IF(A303="","",IFERROR(VLOOKUP(A303,'مدخلات الشهر'!$A$2:$K$501,6,FALSE),0))</f>
        <v>0</v>
      </c>
      <c r="H303" s="9">
        <f>IF(A303="","",IFERROR(VLOOKUP(A303,'مدخلات الشهر'!$A$2:$K$501,7,FALSE),0))</f>
        <v>0</v>
      </c>
      <c r="I303" s="9">
        <f>IF(A303="","",E303+F303+G303)</f>
        <v>0</v>
      </c>
      <c r="J303" s="9">
        <f>IF(A303="","",IFERROR(VLOOKUP(A303,'بيانات العاملين'!$A$2:$J$501,9,FALSE),0))</f>
        <v>0</v>
      </c>
      <c r="K303" s="9">
        <f>IF(A303="","",J303*'إعدادات'!$B$4)</f>
        <v>0</v>
      </c>
      <c r="L303" s="9">
        <f>IF(A303="","",SUM(MAX(0,MIN(MAX(0,(I303-K303)*'إعدادات'!$B$9-'إعدادات'!$B$8),'إعدادات'!$C$13)-'إعدادات'!$B$13)*'إعدادات'!$D$13,MAX(0,MIN(MAX(0,(I303-K303)*'إعدادات'!$B$9-'إعدادات'!$B$8),'إعدادات'!$C$14)-'إعدادات'!$B$14)*'إعدادات'!$D$14,MAX(0,MIN(MAX(0,(I303-K303)*'إعدادات'!$B$9-'إعدادات'!$B$8),'إعدادات'!$C$15)-'إعدادات'!$B$15)*'إعدادات'!$D$15,MAX(0,MIN(MAX(0,(I303-K303)*'إعدادات'!$B$9-'إعدادات'!$B$8),'إعدادات'!$C$16)-'إعدادات'!$B$16)*'إعدادات'!$D$16,MAX(0,MIN(MAX(0,(I303-K303)*'إعدادات'!$B$9-'إعدادات'!$B$8),'إعدادات'!$C$17)-'إعدادات'!$B$17)*'إعدادات'!$D$17,MAX(0,MIN(MAX(0,(I303-K303)*'إعدادات'!$B$9-'إعدادات'!$B$8),'إعدادات'!$C$18)-'إعدادات'!$B$18)*'إعدادات'!$D$18)/'إعدادات'!$B$9)</f>
        <v>0</v>
      </c>
      <c r="M303" s="9">
        <f>IF(A303="","",IFERROR(VLOOKUP(A303,'مدخلات الشهر'!$A$2:$K$501,8,FALSE),0))</f>
        <v>0</v>
      </c>
      <c r="N303" s="9">
        <f>IF(A303="","",IFERROR(VLOOKUP(A303,'مدخلات الشهر'!$A$2:$K$501,9,FALSE),0))</f>
        <v>0</v>
      </c>
      <c r="O303" s="9">
        <f>IF(A303="","",IFERROR(VLOOKUP(A303,'مدخلات الشهر'!$A$2:$K$501,10,FALSE),0))</f>
        <v>0</v>
      </c>
      <c r="P303" s="9">
        <f>IF(A303="","",SUM(K303:L303,M303:O303))</f>
        <v>0</v>
      </c>
      <c r="Q303" s="9">
        <f>IF(A303="","",E303+F303+G303+H303-P303)</f>
        <v>0</v>
      </c>
      <c r="R303" s="9">
        <f>IF(A303="","",J303*'إعدادات'!$B$5)</f>
        <v>0</v>
      </c>
      <c r="S303" s="9">
        <f>IF(A303="","",Q303+R303)</f>
        <v>0</v>
      </c>
    </row>
    <row r="304" spans="1:19" ht="20" customHeight="1">
      <c r="A304" s="5">
        <f>IF('بيانات العاملين'!A304="","",'بيانات العاملين'!A304)</f>
        <v>0</v>
      </c>
      <c r="B304" s="5">
        <f>IF(A304="","",IFERROR(VLOOKUP(A304,'بيانات العاملين'!$A$2:$J$501,2,FALSE),""))</f>
        <v>0</v>
      </c>
      <c r="C304" s="5">
        <f>IF(A304="","",IFERROR(VLOOKUP(A304,'بيانات العاملين'!$A$2:$J$501,4,FALSE),""))</f>
        <v>0</v>
      </c>
      <c r="D304" s="9">
        <f>IF(A304="","",IFERROR(VLOOKUP(A304,'بيانات العاملين'!$A$2:$J$501,8,FALSE),0))</f>
        <v>0</v>
      </c>
      <c r="E304" s="9">
        <f>IF(A304="","",MAX(0,D304*IFERROR(VLOOKUP(A304,'مدخلات الشهر'!$A$2:$K$501,3,FALSE),0)/(IFERROR(VLOOKUP(A304,'مدخلات الشهر'!$A$2:$K$501,3,FALSE),0)+IFERROR(VLOOKUP(A304,'مدخلات الشهر'!$A$2:$K$501,4,FALSE),0),1)))</f>
        <v>0</v>
      </c>
      <c r="F304" s="9">
        <f>IF(A304="","",IFERROR(VLOOKUP(A304,'مدخلات الشهر'!$A$2:$K$501,5,FALSE),0))</f>
        <v>0</v>
      </c>
      <c r="G304" s="9">
        <f>IF(A304="","",IFERROR(VLOOKUP(A304,'مدخلات الشهر'!$A$2:$K$501,6,FALSE),0))</f>
        <v>0</v>
      </c>
      <c r="H304" s="9">
        <f>IF(A304="","",IFERROR(VLOOKUP(A304,'مدخلات الشهر'!$A$2:$K$501,7,FALSE),0))</f>
        <v>0</v>
      </c>
      <c r="I304" s="9">
        <f>IF(A304="","",E304+F304+G304)</f>
        <v>0</v>
      </c>
      <c r="J304" s="9">
        <f>IF(A304="","",IFERROR(VLOOKUP(A304,'بيانات العاملين'!$A$2:$J$501,9,FALSE),0))</f>
        <v>0</v>
      </c>
      <c r="K304" s="9">
        <f>IF(A304="","",J304*'إعدادات'!$B$4)</f>
        <v>0</v>
      </c>
      <c r="L304" s="9">
        <f>IF(A304="","",SUM(MAX(0,MIN(MAX(0,(I304-K304)*'إعدادات'!$B$9-'إعدادات'!$B$8),'إعدادات'!$C$13)-'إعدادات'!$B$13)*'إعدادات'!$D$13,MAX(0,MIN(MAX(0,(I304-K304)*'إعدادات'!$B$9-'إعدادات'!$B$8),'إعدادات'!$C$14)-'إعدادات'!$B$14)*'إعدادات'!$D$14,MAX(0,MIN(MAX(0,(I304-K304)*'إعدادات'!$B$9-'إعدادات'!$B$8),'إعدادات'!$C$15)-'إعدادات'!$B$15)*'إعدادات'!$D$15,MAX(0,MIN(MAX(0,(I304-K304)*'إعدادات'!$B$9-'إعدادات'!$B$8),'إعدادات'!$C$16)-'إعدادات'!$B$16)*'إعدادات'!$D$16,MAX(0,MIN(MAX(0,(I304-K304)*'إعدادات'!$B$9-'إعدادات'!$B$8),'إعدادات'!$C$17)-'إعدادات'!$B$17)*'إعدادات'!$D$17,MAX(0,MIN(MAX(0,(I304-K304)*'إعدادات'!$B$9-'إعدادات'!$B$8),'إعدادات'!$C$18)-'إعدادات'!$B$18)*'إعدادات'!$D$18)/'إعدادات'!$B$9)</f>
        <v>0</v>
      </c>
      <c r="M304" s="9">
        <f>IF(A304="","",IFERROR(VLOOKUP(A304,'مدخلات الشهر'!$A$2:$K$501,8,FALSE),0))</f>
        <v>0</v>
      </c>
      <c r="N304" s="9">
        <f>IF(A304="","",IFERROR(VLOOKUP(A304,'مدخلات الشهر'!$A$2:$K$501,9,FALSE),0))</f>
        <v>0</v>
      </c>
      <c r="O304" s="9">
        <f>IF(A304="","",IFERROR(VLOOKUP(A304,'مدخلات الشهر'!$A$2:$K$501,10,FALSE),0))</f>
        <v>0</v>
      </c>
      <c r="P304" s="9">
        <f>IF(A304="","",SUM(K304:L304,M304:O304))</f>
        <v>0</v>
      </c>
      <c r="Q304" s="9">
        <f>IF(A304="","",E304+F304+G304+H304-P304)</f>
        <v>0</v>
      </c>
      <c r="R304" s="9">
        <f>IF(A304="","",J304*'إعدادات'!$B$5)</f>
        <v>0</v>
      </c>
      <c r="S304" s="9">
        <f>IF(A304="","",Q304+R304)</f>
        <v>0</v>
      </c>
    </row>
    <row r="305" spans="1:19" ht="20" customHeight="1">
      <c r="A305" s="5">
        <f>IF('بيانات العاملين'!A305="","",'بيانات العاملين'!A305)</f>
        <v>0</v>
      </c>
      <c r="B305" s="5">
        <f>IF(A305="","",IFERROR(VLOOKUP(A305,'بيانات العاملين'!$A$2:$J$501,2,FALSE),""))</f>
        <v>0</v>
      </c>
      <c r="C305" s="5">
        <f>IF(A305="","",IFERROR(VLOOKUP(A305,'بيانات العاملين'!$A$2:$J$501,4,FALSE),""))</f>
        <v>0</v>
      </c>
      <c r="D305" s="9">
        <f>IF(A305="","",IFERROR(VLOOKUP(A305,'بيانات العاملين'!$A$2:$J$501,8,FALSE),0))</f>
        <v>0</v>
      </c>
      <c r="E305" s="9">
        <f>IF(A305="","",MAX(0,D305*IFERROR(VLOOKUP(A305,'مدخلات الشهر'!$A$2:$K$501,3,FALSE),0)/(IFERROR(VLOOKUP(A305,'مدخلات الشهر'!$A$2:$K$501,3,FALSE),0)+IFERROR(VLOOKUP(A305,'مدخلات الشهر'!$A$2:$K$501,4,FALSE),0),1)))</f>
        <v>0</v>
      </c>
      <c r="F305" s="9">
        <f>IF(A305="","",IFERROR(VLOOKUP(A305,'مدخلات الشهر'!$A$2:$K$501,5,FALSE),0))</f>
        <v>0</v>
      </c>
      <c r="G305" s="9">
        <f>IF(A305="","",IFERROR(VLOOKUP(A305,'مدخلات الشهر'!$A$2:$K$501,6,FALSE),0))</f>
        <v>0</v>
      </c>
      <c r="H305" s="9">
        <f>IF(A305="","",IFERROR(VLOOKUP(A305,'مدخلات الشهر'!$A$2:$K$501,7,FALSE),0))</f>
        <v>0</v>
      </c>
      <c r="I305" s="9">
        <f>IF(A305="","",E305+F305+G305)</f>
        <v>0</v>
      </c>
      <c r="J305" s="9">
        <f>IF(A305="","",IFERROR(VLOOKUP(A305,'بيانات العاملين'!$A$2:$J$501,9,FALSE),0))</f>
        <v>0</v>
      </c>
      <c r="K305" s="9">
        <f>IF(A305="","",J305*'إعدادات'!$B$4)</f>
        <v>0</v>
      </c>
      <c r="L305" s="9">
        <f>IF(A305="","",SUM(MAX(0,MIN(MAX(0,(I305-K305)*'إعدادات'!$B$9-'إعدادات'!$B$8),'إعدادات'!$C$13)-'إعدادات'!$B$13)*'إعدادات'!$D$13,MAX(0,MIN(MAX(0,(I305-K305)*'إعدادات'!$B$9-'إعدادات'!$B$8),'إعدادات'!$C$14)-'إعدادات'!$B$14)*'إعدادات'!$D$14,MAX(0,MIN(MAX(0,(I305-K305)*'إعدادات'!$B$9-'إعدادات'!$B$8),'إعدادات'!$C$15)-'إعدادات'!$B$15)*'إعدادات'!$D$15,MAX(0,MIN(MAX(0,(I305-K305)*'إعدادات'!$B$9-'إعدادات'!$B$8),'إعدادات'!$C$16)-'إعدادات'!$B$16)*'إعدادات'!$D$16,MAX(0,MIN(MAX(0,(I305-K305)*'إعدادات'!$B$9-'إعدادات'!$B$8),'إعدادات'!$C$17)-'إعدادات'!$B$17)*'إعدادات'!$D$17,MAX(0,MIN(MAX(0,(I305-K305)*'إعدادات'!$B$9-'إعدادات'!$B$8),'إعدادات'!$C$18)-'إعدادات'!$B$18)*'إعدادات'!$D$18)/'إعدادات'!$B$9)</f>
        <v>0</v>
      </c>
      <c r="M305" s="9">
        <f>IF(A305="","",IFERROR(VLOOKUP(A305,'مدخلات الشهر'!$A$2:$K$501,8,FALSE),0))</f>
        <v>0</v>
      </c>
      <c r="N305" s="9">
        <f>IF(A305="","",IFERROR(VLOOKUP(A305,'مدخلات الشهر'!$A$2:$K$501,9,FALSE),0))</f>
        <v>0</v>
      </c>
      <c r="O305" s="9">
        <f>IF(A305="","",IFERROR(VLOOKUP(A305,'مدخلات الشهر'!$A$2:$K$501,10,FALSE),0))</f>
        <v>0</v>
      </c>
      <c r="P305" s="9">
        <f>IF(A305="","",SUM(K305:L305,M305:O305))</f>
        <v>0</v>
      </c>
      <c r="Q305" s="9">
        <f>IF(A305="","",E305+F305+G305+H305-P305)</f>
        <v>0</v>
      </c>
      <c r="R305" s="9">
        <f>IF(A305="","",J305*'إعدادات'!$B$5)</f>
        <v>0</v>
      </c>
      <c r="S305" s="9">
        <f>IF(A305="","",Q305+R305)</f>
        <v>0</v>
      </c>
    </row>
    <row r="306" spans="1:19" ht="20" customHeight="1">
      <c r="A306" s="5">
        <f>IF('بيانات العاملين'!A306="","",'بيانات العاملين'!A306)</f>
        <v>0</v>
      </c>
      <c r="B306" s="5">
        <f>IF(A306="","",IFERROR(VLOOKUP(A306,'بيانات العاملين'!$A$2:$J$501,2,FALSE),""))</f>
        <v>0</v>
      </c>
      <c r="C306" s="5">
        <f>IF(A306="","",IFERROR(VLOOKUP(A306,'بيانات العاملين'!$A$2:$J$501,4,FALSE),""))</f>
        <v>0</v>
      </c>
      <c r="D306" s="9">
        <f>IF(A306="","",IFERROR(VLOOKUP(A306,'بيانات العاملين'!$A$2:$J$501,8,FALSE),0))</f>
        <v>0</v>
      </c>
      <c r="E306" s="9">
        <f>IF(A306="","",MAX(0,D306*IFERROR(VLOOKUP(A306,'مدخلات الشهر'!$A$2:$K$501,3,FALSE),0)/(IFERROR(VLOOKUP(A306,'مدخلات الشهر'!$A$2:$K$501,3,FALSE),0)+IFERROR(VLOOKUP(A306,'مدخلات الشهر'!$A$2:$K$501,4,FALSE),0),1)))</f>
        <v>0</v>
      </c>
      <c r="F306" s="9">
        <f>IF(A306="","",IFERROR(VLOOKUP(A306,'مدخلات الشهر'!$A$2:$K$501,5,FALSE),0))</f>
        <v>0</v>
      </c>
      <c r="G306" s="9">
        <f>IF(A306="","",IFERROR(VLOOKUP(A306,'مدخلات الشهر'!$A$2:$K$501,6,FALSE),0))</f>
        <v>0</v>
      </c>
      <c r="H306" s="9">
        <f>IF(A306="","",IFERROR(VLOOKUP(A306,'مدخلات الشهر'!$A$2:$K$501,7,FALSE),0))</f>
        <v>0</v>
      </c>
      <c r="I306" s="9">
        <f>IF(A306="","",E306+F306+G306)</f>
        <v>0</v>
      </c>
      <c r="J306" s="9">
        <f>IF(A306="","",IFERROR(VLOOKUP(A306,'بيانات العاملين'!$A$2:$J$501,9,FALSE),0))</f>
        <v>0</v>
      </c>
      <c r="K306" s="9">
        <f>IF(A306="","",J306*'إعدادات'!$B$4)</f>
        <v>0</v>
      </c>
      <c r="L306" s="9">
        <f>IF(A306="","",SUM(MAX(0,MIN(MAX(0,(I306-K306)*'إعدادات'!$B$9-'إعدادات'!$B$8),'إعدادات'!$C$13)-'إعدادات'!$B$13)*'إعدادات'!$D$13,MAX(0,MIN(MAX(0,(I306-K306)*'إعدادات'!$B$9-'إعدادات'!$B$8),'إعدادات'!$C$14)-'إعدادات'!$B$14)*'إعدادات'!$D$14,MAX(0,MIN(MAX(0,(I306-K306)*'إعدادات'!$B$9-'إعدادات'!$B$8),'إعدادات'!$C$15)-'إعدادات'!$B$15)*'إعدادات'!$D$15,MAX(0,MIN(MAX(0,(I306-K306)*'إعدادات'!$B$9-'إعدادات'!$B$8),'إعدادات'!$C$16)-'إعدادات'!$B$16)*'إعدادات'!$D$16,MAX(0,MIN(MAX(0,(I306-K306)*'إعدادات'!$B$9-'إعدادات'!$B$8),'إعدادات'!$C$17)-'إعدادات'!$B$17)*'إعدادات'!$D$17,MAX(0,MIN(MAX(0,(I306-K306)*'إعدادات'!$B$9-'إعدادات'!$B$8),'إعدادات'!$C$18)-'إعدادات'!$B$18)*'إعدادات'!$D$18)/'إعدادات'!$B$9)</f>
        <v>0</v>
      </c>
      <c r="M306" s="9">
        <f>IF(A306="","",IFERROR(VLOOKUP(A306,'مدخلات الشهر'!$A$2:$K$501,8,FALSE),0))</f>
        <v>0</v>
      </c>
      <c r="N306" s="9">
        <f>IF(A306="","",IFERROR(VLOOKUP(A306,'مدخلات الشهر'!$A$2:$K$501,9,FALSE),0))</f>
        <v>0</v>
      </c>
      <c r="O306" s="9">
        <f>IF(A306="","",IFERROR(VLOOKUP(A306,'مدخلات الشهر'!$A$2:$K$501,10,FALSE),0))</f>
        <v>0</v>
      </c>
      <c r="P306" s="9">
        <f>IF(A306="","",SUM(K306:L306,M306:O306))</f>
        <v>0</v>
      </c>
      <c r="Q306" s="9">
        <f>IF(A306="","",E306+F306+G306+H306-P306)</f>
        <v>0</v>
      </c>
      <c r="R306" s="9">
        <f>IF(A306="","",J306*'إعدادات'!$B$5)</f>
        <v>0</v>
      </c>
      <c r="S306" s="9">
        <f>IF(A306="","",Q306+R306)</f>
        <v>0</v>
      </c>
    </row>
    <row r="307" spans="1:19" ht="20" customHeight="1">
      <c r="A307" s="5">
        <f>IF('بيانات العاملين'!A307="","",'بيانات العاملين'!A307)</f>
        <v>0</v>
      </c>
      <c r="B307" s="5">
        <f>IF(A307="","",IFERROR(VLOOKUP(A307,'بيانات العاملين'!$A$2:$J$501,2,FALSE),""))</f>
        <v>0</v>
      </c>
      <c r="C307" s="5">
        <f>IF(A307="","",IFERROR(VLOOKUP(A307,'بيانات العاملين'!$A$2:$J$501,4,FALSE),""))</f>
        <v>0</v>
      </c>
      <c r="D307" s="9">
        <f>IF(A307="","",IFERROR(VLOOKUP(A307,'بيانات العاملين'!$A$2:$J$501,8,FALSE),0))</f>
        <v>0</v>
      </c>
      <c r="E307" s="9">
        <f>IF(A307="","",MAX(0,D307*IFERROR(VLOOKUP(A307,'مدخلات الشهر'!$A$2:$K$501,3,FALSE),0)/(IFERROR(VLOOKUP(A307,'مدخلات الشهر'!$A$2:$K$501,3,FALSE),0)+IFERROR(VLOOKUP(A307,'مدخلات الشهر'!$A$2:$K$501,4,FALSE),0),1)))</f>
        <v>0</v>
      </c>
      <c r="F307" s="9">
        <f>IF(A307="","",IFERROR(VLOOKUP(A307,'مدخلات الشهر'!$A$2:$K$501,5,FALSE),0))</f>
        <v>0</v>
      </c>
      <c r="G307" s="9">
        <f>IF(A307="","",IFERROR(VLOOKUP(A307,'مدخلات الشهر'!$A$2:$K$501,6,FALSE),0))</f>
        <v>0</v>
      </c>
      <c r="H307" s="9">
        <f>IF(A307="","",IFERROR(VLOOKUP(A307,'مدخلات الشهر'!$A$2:$K$501,7,FALSE),0))</f>
        <v>0</v>
      </c>
      <c r="I307" s="9">
        <f>IF(A307="","",E307+F307+G307)</f>
        <v>0</v>
      </c>
      <c r="J307" s="9">
        <f>IF(A307="","",IFERROR(VLOOKUP(A307,'بيانات العاملين'!$A$2:$J$501,9,FALSE),0))</f>
        <v>0</v>
      </c>
      <c r="K307" s="9">
        <f>IF(A307="","",J307*'إعدادات'!$B$4)</f>
        <v>0</v>
      </c>
      <c r="L307" s="9">
        <f>IF(A307="","",SUM(MAX(0,MIN(MAX(0,(I307-K307)*'إعدادات'!$B$9-'إعدادات'!$B$8),'إعدادات'!$C$13)-'إعدادات'!$B$13)*'إعدادات'!$D$13,MAX(0,MIN(MAX(0,(I307-K307)*'إعدادات'!$B$9-'إعدادات'!$B$8),'إعدادات'!$C$14)-'إعدادات'!$B$14)*'إعدادات'!$D$14,MAX(0,MIN(MAX(0,(I307-K307)*'إعدادات'!$B$9-'إعدادات'!$B$8),'إعدادات'!$C$15)-'إعدادات'!$B$15)*'إعدادات'!$D$15,MAX(0,MIN(MAX(0,(I307-K307)*'إعدادات'!$B$9-'إعدادات'!$B$8),'إعدادات'!$C$16)-'إعدادات'!$B$16)*'إعدادات'!$D$16,MAX(0,MIN(MAX(0,(I307-K307)*'إعدادات'!$B$9-'إعدادات'!$B$8),'إعدادات'!$C$17)-'إعدادات'!$B$17)*'إعدادات'!$D$17,MAX(0,MIN(MAX(0,(I307-K307)*'إعدادات'!$B$9-'إعدادات'!$B$8),'إعدادات'!$C$18)-'إعدادات'!$B$18)*'إعدادات'!$D$18)/'إعدادات'!$B$9)</f>
        <v>0</v>
      </c>
      <c r="M307" s="9">
        <f>IF(A307="","",IFERROR(VLOOKUP(A307,'مدخلات الشهر'!$A$2:$K$501,8,FALSE),0))</f>
        <v>0</v>
      </c>
      <c r="N307" s="9">
        <f>IF(A307="","",IFERROR(VLOOKUP(A307,'مدخلات الشهر'!$A$2:$K$501,9,FALSE),0))</f>
        <v>0</v>
      </c>
      <c r="O307" s="9">
        <f>IF(A307="","",IFERROR(VLOOKUP(A307,'مدخلات الشهر'!$A$2:$K$501,10,FALSE),0))</f>
        <v>0</v>
      </c>
      <c r="P307" s="9">
        <f>IF(A307="","",SUM(K307:L307,M307:O307))</f>
        <v>0</v>
      </c>
      <c r="Q307" s="9">
        <f>IF(A307="","",E307+F307+G307+H307-P307)</f>
        <v>0</v>
      </c>
      <c r="R307" s="9">
        <f>IF(A307="","",J307*'إعدادات'!$B$5)</f>
        <v>0</v>
      </c>
      <c r="S307" s="9">
        <f>IF(A307="","",Q307+R307)</f>
        <v>0</v>
      </c>
    </row>
    <row r="308" spans="1:19" ht="20" customHeight="1">
      <c r="A308" s="5">
        <f>IF('بيانات العاملين'!A308="","",'بيانات العاملين'!A308)</f>
        <v>0</v>
      </c>
      <c r="B308" s="5">
        <f>IF(A308="","",IFERROR(VLOOKUP(A308,'بيانات العاملين'!$A$2:$J$501,2,FALSE),""))</f>
        <v>0</v>
      </c>
      <c r="C308" s="5">
        <f>IF(A308="","",IFERROR(VLOOKUP(A308,'بيانات العاملين'!$A$2:$J$501,4,FALSE),""))</f>
        <v>0</v>
      </c>
      <c r="D308" s="9">
        <f>IF(A308="","",IFERROR(VLOOKUP(A308,'بيانات العاملين'!$A$2:$J$501,8,FALSE),0))</f>
        <v>0</v>
      </c>
      <c r="E308" s="9">
        <f>IF(A308="","",MAX(0,D308*IFERROR(VLOOKUP(A308,'مدخلات الشهر'!$A$2:$K$501,3,FALSE),0)/(IFERROR(VLOOKUP(A308,'مدخلات الشهر'!$A$2:$K$501,3,FALSE),0)+IFERROR(VLOOKUP(A308,'مدخلات الشهر'!$A$2:$K$501,4,FALSE),0),1)))</f>
        <v>0</v>
      </c>
      <c r="F308" s="9">
        <f>IF(A308="","",IFERROR(VLOOKUP(A308,'مدخلات الشهر'!$A$2:$K$501,5,FALSE),0))</f>
        <v>0</v>
      </c>
      <c r="G308" s="9">
        <f>IF(A308="","",IFERROR(VLOOKUP(A308,'مدخلات الشهر'!$A$2:$K$501,6,FALSE),0))</f>
        <v>0</v>
      </c>
      <c r="H308" s="9">
        <f>IF(A308="","",IFERROR(VLOOKUP(A308,'مدخلات الشهر'!$A$2:$K$501,7,FALSE),0))</f>
        <v>0</v>
      </c>
      <c r="I308" s="9">
        <f>IF(A308="","",E308+F308+G308)</f>
        <v>0</v>
      </c>
      <c r="J308" s="9">
        <f>IF(A308="","",IFERROR(VLOOKUP(A308,'بيانات العاملين'!$A$2:$J$501,9,FALSE),0))</f>
        <v>0</v>
      </c>
      <c r="K308" s="9">
        <f>IF(A308="","",J308*'إعدادات'!$B$4)</f>
        <v>0</v>
      </c>
      <c r="L308" s="9">
        <f>IF(A308="","",SUM(MAX(0,MIN(MAX(0,(I308-K308)*'إعدادات'!$B$9-'إعدادات'!$B$8),'إعدادات'!$C$13)-'إعدادات'!$B$13)*'إعدادات'!$D$13,MAX(0,MIN(MAX(0,(I308-K308)*'إعدادات'!$B$9-'إعدادات'!$B$8),'إعدادات'!$C$14)-'إعدادات'!$B$14)*'إعدادات'!$D$14,MAX(0,MIN(MAX(0,(I308-K308)*'إعدادات'!$B$9-'إعدادات'!$B$8),'إعدادات'!$C$15)-'إعدادات'!$B$15)*'إعدادات'!$D$15,MAX(0,MIN(MAX(0,(I308-K308)*'إعدادات'!$B$9-'إعدادات'!$B$8),'إعدادات'!$C$16)-'إعدادات'!$B$16)*'إعدادات'!$D$16,MAX(0,MIN(MAX(0,(I308-K308)*'إعدادات'!$B$9-'إعدادات'!$B$8),'إعدادات'!$C$17)-'إعدادات'!$B$17)*'إعدادات'!$D$17,MAX(0,MIN(MAX(0,(I308-K308)*'إعدادات'!$B$9-'إعدادات'!$B$8),'إعدادات'!$C$18)-'إعدادات'!$B$18)*'إعدادات'!$D$18)/'إعدادات'!$B$9)</f>
        <v>0</v>
      </c>
      <c r="M308" s="9">
        <f>IF(A308="","",IFERROR(VLOOKUP(A308,'مدخلات الشهر'!$A$2:$K$501,8,FALSE),0))</f>
        <v>0</v>
      </c>
      <c r="N308" s="9">
        <f>IF(A308="","",IFERROR(VLOOKUP(A308,'مدخلات الشهر'!$A$2:$K$501,9,FALSE),0))</f>
        <v>0</v>
      </c>
      <c r="O308" s="9">
        <f>IF(A308="","",IFERROR(VLOOKUP(A308,'مدخلات الشهر'!$A$2:$K$501,10,FALSE),0))</f>
        <v>0</v>
      </c>
      <c r="P308" s="9">
        <f>IF(A308="","",SUM(K308:L308,M308:O308))</f>
        <v>0</v>
      </c>
      <c r="Q308" s="9">
        <f>IF(A308="","",E308+F308+G308+H308-P308)</f>
        <v>0</v>
      </c>
      <c r="R308" s="9">
        <f>IF(A308="","",J308*'إعدادات'!$B$5)</f>
        <v>0</v>
      </c>
      <c r="S308" s="9">
        <f>IF(A308="","",Q308+R308)</f>
        <v>0</v>
      </c>
    </row>
    <row r="309" spans="1:19" ht="20" customHeight="1">
      <c r="A309" s="5">
        <f>IF('بيانات العاملين'!A309="","",'بيانات العاملين'!A309)</f>
        <v>0</v>
      </c>
      <c r="B309" s="5">
        <f>IF(A309="","",IFERROR(VLOOKUP(A309,'بيانات العاملين'!$A$2:$J$501,2,FALSE),""))</f>
        <v>0</v>
      </c>
      <c r="C309" s="5">
        <f>IF(A309="","",IFERROR(VLOOKUP(A309,'بيانات العاملين'!$A$2:$J$501,4,FALSE),""))</f>
        <v>0</v>
      </c>
      <c r="D309" s="9">
        <f>IF(A309="","",IFERROR(VLOOKUP(A309,'بيانات العاملين'!$A$2:$J$501,8,FALSE),0))</f>
        <v>0</v>
      </c>
      <c r="E309" s="9">
        <f>IF(A309="","",MAX(0,D309*IFERROR(VLOOKUP(A309,'مدخلات الشهر'!$A$2:$K$501,3,FALSE),0)/(IFERROR(VLOOKUP(A309,'مدخلات الشهر'!$A$2:$K$501,3,FALSE),0)+IFERROR(VLOOKUP(A309,'مدخلات الشهر'!$A$2:$K$501,4,FALSE),0),1)))</f>
        <v>0</v>
      </c>
      <c r="F309" s="9">
        <f>IF(A309="","",IFERROR(VLOOKUP(A309,'مدخلات الشهر'!$A$2:$K$501,5,FALSE),0))</f>
        <v>0</v>
      </c>
      <c r="G309" s="9">
        <f>IF(A309="","",IFERROR(VLOOKUP(A309,'مدخلات الشهر'!$A$2:$K$501,6,FALSE),0))</f>
        <v>0</v>
      </c>
      <c r="H309" s="9">
        <f>IF(A309="","",IFERROR(VLOOKUP(A309,'مدخلات الشهر'!$A$2:$K$501,7,FALSE),0))</f>
        <v>0</v>
      </c>
      <c r="I309" s="9">
        <f>IF(A309="","",E309+F309+G309)</f>
        <v>0</v>
      </c>
      <c r="J309" s="9">
        <f>IF(A309="","",IFERROR(VLOOKUP(A309,'بيانات العاملين'!$A$2:$J$501,9,FALSE),0))</f>
        <v>0</v>
      </c>
      <c r="K309" s="9">
        <f>IF(A309="","",J309*'إعدادات'!$B$4)</f>
        <v>0</v>
      </c>
      <c r="L309" s="9">
        <f>IF(A309="","",SUM(MAX(0,MIN(MAX(0,(I309-K309)*'إعدادات'!$B$9-'إعدادات'!$B$8),'إعدادات'!$C$13)-'إعدادات'!$B$13)*'إعدادات'!$D$13,MAX(0,MIN(MAX(0,(I309-K309)*'إعدادات'!$B$9-'إعدادات'!$B$8),'إعدادات'!$C$14)-'إعدادات'!$B$14)*'إعدادات'!$D$14,MAX(0,MIN(MAX(0,(I309-K309)*'إعدادات'!$B$9-'إعدادات'!$B$8),'إعدادات'!$C$15)-'إعدادات'!$B$15)*'إعدادات'!$D$15,MAX(0,MIN(MAX(0,(I309-K309)*'إعدادات'!$B$9-'إعدادات'!$B$8),'إعدادات'!$C$16)-'إعدادات'!$B$16)*'إعدادات'!$D$16,MAX(0,MIN(MAX(0,(I309-K309)*'إعدادات'!$B$9-'إعدادات'!$B$8),'إعدادات'!$C$17)-'إعدادات'!$B$17)*'إعدادات'!$D$17,MAX(0,MIN(MAX(0,(I309-K309)*'إعدادات'!$B$9-'إعدادات'!$B$8),'إعدادات'!$C$18)-'إعدادات'!$B$18)*'إعدادات'!$D$18)/'إعدادات'!$B$9)</f>
        <v>0</v>
      </c>
      <c r="M309" s="9">
        <f>IF(A309="","",IFERROR(VLOOKUP(A309,'مدخلات الشهر'!$A$2:$K$501,8,FALSE),0))</f>
        <v>0</v>
      </c>
      <c r="N309" s="9">
        <f>IF(A309="","",IFERROR(VLOOKUP(A309,'مدخلات الشهر'!$A$2:$K$501,9,FALSE),0))</f>
        <v>0</v>
      </c>
      <c r="O309" s="9">
        <f>IF(A309="","",IFERROR(VLOOKUP(A309,'مدخلات الشهر'!$A$2:$K$501,10,FALSE),0))</f>
        <v>0</v>
      </c>
      <c r="P309" s="9">
        <f>IF(A309="","",SUM(K309:L309,M309:O309))</f>
        <v>0</v>
      </c>
      <c r="Q309" s="9">
        <f>IF(A309="","",E309+F309+G309+H309-P309)</f>
        <v>0</v>
      </c>
      <c r="R309" s="9">
        <f>IF(A309="","",J309*'إعدادات'!$B$5)</f>
        <v>0</v>
      </c>
      <c r="S309" s="9">
        <f>IF(A309="","",Q309+R309)</f>
        <v>0</v>
      </c>
    </row>
    <row r="310" spans="1:19" ht="20" customHeight="1">
      <c r="A310" s="5">
        <f>IF('بيانات العاملين'!A310="","",'بيانات العاملين'!A310)</f>
        <v>0</v>
      </c>
      <c r="B310" s="5">
        <f>IF(A310="","",IFERROR(VLOOKUP(A310,'بيانات العاملين'!$A$2:$J$501,2,FALSE),""))</f>
        <v>0</v>
      </c>
      <c r="C310" s="5">
        <f>IF(A310="","",IFERROR(VLOOKUP(A310,'بيانات العاملين'!$A$2:$J$501,4,FALSE),""))</f>
        <v>0</v>
      </c>
      <c r="D310" s="9">
        <f>IF(A310="","",IFERROR(VLOOKUP(A310,'بيانات العاملين'!$A$2:$J$501,8,FALSE),0))</f>
        <v>0</v>
      </c>
      <c r="E310" s="9">
        <f>IF(A310="","",MAX(0,D310*IFERROR(VLOOKUP(A310,'مدخلات الشهر'!$A$2:$K$501,3,FALSE),0)/(IFERROR(VLOOKUP(A310,'مدخلات الشهر'!$A$2:$K$501,3,FALSE),0)+IFERROR(VLOOKUP(A310,'مدخلات الشهر'!$A$2:$K$501,4,FALSE),0),1)))</f>
        <v>0</v>
      </c>
      <c r="F310" s="9">
        <f>IF(A310="","",IFERROR(VLOOKUP(A310,'مدخلات الشهر'!$A$2:$K$501,5,FALSE),0))</f>
        <v>0</v>
      </c>
      <c r="G310" s="9">
        <f>IF(A310="","",IFERROR(VLOOKUP(A310,'مدخلات الشهر'!$A$2:$K$501,6,FALSE),0))</f>
        <v>0</v>
      </c>
      <c r="H310" s="9">
        <f>IF(A310="","",IFERROR(VLOOKUP(A310,'مدخلات الشهر'!$A$2:$K$501,7,FALSE),0))</f>
        <v>0</v>
      </c>
      <c r="I310" s="9">
        <f>IF(A310="","",E310+F310+G310)</f>
        <v>0</v>
      </c>
      <c r="J310" s="9">
        <f>IF(A310="","",IFERROR(VLOOKUP(A310,'بيانات العاملين'!$A$2:$J$501,9,FALSE),0))</f>
        <v>0</v>
      </c>
      <c r="K310" s="9">
        <f>IF(A310="","",J310*'إعدادات'!$B$4)</f>
        <v>0</v>
      </c>
      <c r="L310" s="9">
        <f>IF(A310="","",SUM(MAX(0,MIN(MAX(0,(I310-K310)*'إعدادات'!$B$9-'إعدادات'!$B$8),'إعدادات'!$C$13)-'إعدادات'!$B$13)*'إعدادات'!$D$13,MAX(0,MIN(MAX(0,(I310-K310)*'إعدادات'!$B$9-'إعدادات'!$B$8),'إعدادات'!$C$14)-'إعدادات'!$B$14)*'إعدادات'!$D$14,MAX(0,MIN(MAX(0,(I310-K310)*'إعدادات'!$B$9-'إعدادات'!$B$8),'إعدادات'!$C$15)-'إعدادات'!$B$15)*'إعدادات'!$D$15,MAX(0,MIN(MAX(0,(I310-K310)*'إعدادات'!$B$9-'إعدادات'!$B$8),'إعدادات'!$C$16)-'إعدادات'!$B$16)*'إعدادات'!$D$16,MAX(0,MIN(MAX(0,(I310-K310)*'إعدادات'!$B$9-'إعدادات'!$B$8),'إعدادات'!$C$17)-'إعدادات'!$B$17)*'إعدادات'!$D$17,MAX(0,MIN(MAX(0,(I310-K310)*'إعدادات'!$B$9-'إعدادات'!$B$8),'إعدادات'!$C$18)-'إعدادات'!$B$18)*'إعدادات'!$D$18)/'إعدادات'!$B$9)</f>
        <v>0</v>
      </c>
      <c r="M310" s="9">
        <f>IF(A310="","",IFERROR(VLOOKUP(A310,'مدخلات الشهر'!$A$2:$K$501,8,FALSE),0))</f>
        <v>0</v>
      </c>
      <c r="N310" s="9">
        <f>IF(A310="","",IFERROR(VLOOKUP(A310,'مدخلات الشهر'!$A$2:$K$501,9,FALSE),0))</f>
        <v>0</v>
      </c>
      <c r="O310" s="9">
        <f>IF(A310="","",IFERROR(VLOOKUP(A310,'مدخلات الشهر'!$A$2:$K$501,10,FALSE),0))</f>
        <v>0</v>
      </c>
      <c r="P310" s="9">
        <f>IF(A310="","",SUM(K310:L310,M310:O310))</f>
        <v>0</v>
      </c>
      <c r="Q310" s="9">
        <f>IF(A310="","",E310+F310+G310+H310-P310)</f>
        <v>0</v>
      </c>
      <c r="R310" s="9">
        <f>IF(A310="","",J310*'إعدادات'!$B$5)</f>
        <v>0</v>
      </c>
      <c r="S310" s="9">
        <f>IF(A310="","",Q310+R310)</f>
        <v>0</v>
      </c>
    </row>
    <row r="311" spans="1:19" ht="20" customHeight="1">
      <c r="A311" s="5">
        <f>IF('بيانات العاملين'!A311="","",'بيانات العاملين'!A311)</f>
        <v>0</v>
      </c>
      <c r="B311" s="5">
        <f>IF(A311="","",IFERROR(VLOOKUP(A311,'بيانات العاملين'!$A$2:$J$501,2,FALSE),""))</f>
        <v>0</v>
      </c>
      <c r="C311" s="5">
        <f>IF(A311="","",IFERROR(VLOOKUP(A311,'بيانات العاملين'!$A$2:$J$501,4,FALSE),""))</f>
        <v>0</v>
      </c>
      <c r="D311" s="9">
        <f>IF(A311="","",IFERROR(VLOOKUP(A311,'بيانات العاملين'!$A$2:$J$501,8,FALSE),0))</f>
        <v>0</v>
      </c>
      <c r="E311" s="9">
        <f>IF(A311="","",MAX(0,D311*IFERROR(VLOOKUP(A311,'مدخلات الشهر'!$A$2:$K$501,3,FALSE),0)/(IFERROR(VLOOKUP(A311,'مدخلات الشهر'!$A$2:$K$501,3,FALSE),0)+IFERROR(VLOOKUP(A311,'مدخلات الشهر'!$A$2:$K$501,4,FALSE),0),1)))</f>
        <v>0</v>
      </c>
      <c r="F311" s="9">
        <f>IF(A311="","",IFERROR(VLOOKUP(A311,'مدخلات الشهر'!$A$2:$K$501,5,FALSE),0))</f>
        <v>0</v>
      </c>
      <c r="G311" s="9">
        <f>IF(A311="","",IFERROR(VLOOKUP(A311,'مدخلات الشهر'!$A$2:$K$501,6,FALSE),0))</f>
        <v>0</v>
      </c>
      <c r="H311" s="9">
        <f>IF(A311="","",IFERROR(VLOOKUP(A311,'مدخلات الشهر'!$A$2:$K$501,7,FALSE),0))</f>
        <v>0</v>
      </c>
      <c r="I311" s="9">
        <f>IF(A311="","",E311+F311+G311)</f>
        <v>0</v>
      </c>
      <c r="J311" s="9">
        <f>IF(A311="","",IFERROR(VLOOKUP(A311,'بيانات العاملين'!$A$2:$J$501,9,FALSE),0))</f>
        <v>0</v>
      </c>
      <c r="K311" s="9">
        <f>IF(A311="","",J311*'إعدادات'!$B$4)</f>
        <v>0</v>
      </c>
      <c r="L311" s="9">
        <f>IF(A311="","",SUM(MAX(0,MIN(MAX(0,(I311-K311)*'إعدادات'!$B$9-'إعدادات'!$B$8),'إعدادات'!$C$13)-'إعدادات'!$B$13)*'إعدادات'!$D$13,MAX(0,MIN(MAX(0,(I311-K311)*'إعدادات'!$B$9-'إعدادات'!$B$8),'إعدادات'!$C$14)-'إعدادات'!$B$14)*'إعدادات'!$D$14,MAX(0,MIN(MAX(0,(I311-K311)*'إعدادات'!$B$9-'إعدادات'!$B$8),'إعدادات'!$C$15)-'إعدادات'!$B$15)*'إعدادات'!$D$15,MAX(0,MIN(MAX(0,(I311-K311)*'إعدادات'!$B$9-'إعدادات'!$B$8),'إعدادات'!$C$16)-'إعدادات'!$B$16)*'إعدادات'!$D$16,MAX(0,MIN(MAX(0,(I311-K311)*'إعدادات'!$B$9-'إعدادات'!$B$8),'إعدادات'!$C$17)-'إعدادات'!$B$17)*'إعدادات'!$D$17,MAX(0,MIN(MAX(0,(I311-K311)*'إعدادات'!$B$9-'إعدادات'!$B$8),'إعدادات'!$C$18)-'إعدادات'!$B$18)*'إعدادات'!$D$18)/'إعدادات'!$B$9)</f>
        <v>0</v>
      </c>
      <c r="M311" s="9">
        <f>IF(A311="","",IFERROR(VLOOKUP(A311,'مدخلات الشهر'!$A$2:$K$501,8,FALSE),0))</f>
        <v>0</v>
      </c>
      <c r="N311" s="9">
        <f>IF(A311="","",IFERROR(VLOOKUP(A311,'مدخلات الشهر'!$A$2:$K$501,9,FALSE),0))</f>
        <v>0</v>
      </c>
      <c r="O311" s="9">
        <f>IF(A311="","",IFERROR(VLOOKUP(A311,'مدخلات الشهر'!$A$2:$K$501,10,FALSE),0))</f>
        <v>0</v>
      </c>
      <c r="P311" s="9">
        <f>IF(A311="","",SUM(K311:L311,M311:O311))</f>
        <v>0</v>
      </c>
      <c r="Q311" s="9">
        <f>IF(A311="","",E311+F311+G311+H311-P311)</f>
        <v>0</v>
      </c>
      <c r="R311" s="9">
        <f>IF(A311="","",J311*'إعدادات'!$B$5)</f>
        <v>0</v>
      </c>
      <c r="S311" s="9">
        <f>IF(A311="","",Q311+R311)</f>
        <v>0</v>
      </c>
    </row>
    <row r="312" spans="1:19" ht="20" customHeight="1">
      <c r="A312" s="5">
        <f>IF('بيانات العاملين'!A312="","",'بيانات العاملين'!A312)</f>
        <v>0</v>
      </c>
      <c r="B312" s="5">
        <f>IF(A312="","",IFERROR(VLOOKUP(A312,'بيانات العاملين'!$A$2:$J$501,2,FALSE),""))</f>
        <v>0</v>
      </c>
      <c r="C312" s="5">
        <f>IF(A312="","",IFERROR(VLOOKUP(A312,'بيانات العاملين'!$A$2:$J$501,4,FALSE),""))</f>
        <v>0</v>
      </c>
      <c r="D312" s="9">
        <f>IF(A312="","",IFERROR(VLOOKUP(A312,'بيانات العاملين'!$A$2:$J$501,8,FALSE),0))</f>
        <v>0</v>
      </c>
      <c r="E312" s="9">
        <f>IF(A312="","",MAX(0,D312*IFERROR(VLOOKUP(A312,'مدخلات الشهر'!$A$2:$K$501,3,FALSE),0)/(IFERROR(VLOOKUP(A312,'مدخلات الشهر'!$A$2:$K$501,3,FALSE),0)+IFERROR(VLOOKUP(A312,'مدخلات الشهر'!$A$2:$K$501,4,FALSE),0),1)))</f>
        <v>0</v>
      </c>
      <c r="F312" s="9">
        <f>IF(A312="","",IFERROR(VLOOKUP(A312,'مدخلات الشهر'!$A$2:$K$501,5,FALSE),0))</f>
        <v>0</v>
      </c>
      <c r="G312" s="9">
        <f>IF(A312="","",IFERROR(VLOOKUP(A312,'مدخلات الشهر'!$A$2:$K$501,6,FALSE),0))</f>
        <v>0</v>
      </c>
      <c r="H312" s="9">
        <f>IF(A312="","",IFERROR(VLOOKUP(A312,'مدخلات الشهر'!$A$2:$K$501,7,FALSE),0))</f>
        <v>0</v>
      </c>
      <c r="I312" s="9">
        <f>IF(A312="","",E312+F312+G312)</f>
        <v>0</v>
      </c>
      <c r="J312" s="9">
        <f>IF(A312="","",IFERROR(VLOOKUP(A312,'بيانات العاملين'!$A$2:$J$501,9,FALSE),0))</f>
        <v>0</v>
      </c>
      <c r="K312" s="9">
        <f>IF(A312="","",J312*'إعدادات'!$B$4)</f>
        <v>0</v>
      </c>
      <c r="L312" s="9">
        <f>IF(A312="","",SUM(MAX(0,MIN(MAX(0,(I312-K312)*'إعدادات'!$B$9-'إعدادات'!$B$8),'إعدادات'!$C$13)-'إعدادات'!$B$13)*'إعدادات'!$D$13,MAX(0,MIN(MAX(0,(I312-K312)*'إعدادات'!$B$9-'إعدادات'!$B$8),'إعدادات'!$C$14)-'إعدادات'!$B$14)*'إعدادات'!$D$14,MAX(0,MIN(MAX(0,(I312-K312)*'إعدادات'!$B$9-'إعدادات'!$B$8),'إعدادات'!$C$15)-'إعدادات'!$B$15)*'إعدادات'!$D$15,MAX(0,MIN(MAX(0,(I312-K312)*'إعدادات'!$B$9-'إعدادات'!$B$8),'إعدادات'!$C$16)-'إعدادات'!$B$16)*'إعدادات'!$D$16,MAX(0,MIN(MAX(0,(I312-K312)*'إعدادات'!$B$9-'إعدادات'!$B$8),'إعدادات'!$C$17)-'إعدادات'!$B$17)*'إعدادات'!$D$17,MAX(0,MIN(MAX(0,(I312-K312)*'إعدادات'!$B$9-'إعدادات'!$B$8),'إعدادات'!$C$18)-'إعدادات'!$B$18)*'إعدادات'!$D$18)/'إعدادات'!$B$9)</f>
        <v>0</v>
      </c>
      <c r="M312" s="9">
        <f>IF(A312="","",IFERROR(VLOOKUP(A312,'مدخلات الشهر'!$A$2:$K$501,8,FALSE),0))</f>
        <v>0</v>
      </c>
      <c r="N312" s="9">
        <f>IF(A312="","",IFERROR(VLOOKUP(A312,'مدخلات الشهر'!$A$2:$K$501,9,FALSE),0))</f>
        <v>0</v>
      </c>
      <c r="O312" s="9">
        <f>IF(A312="","",IFERROR(VLOOKUP(A312,'مدخلات الشهر'!$A$2:$K$501,10,FALSE),0))</f>
        <v>0</v>
      </c>
      <c r="P312" s="9">
        <f>IF(A312="","",SUM(K312:L312,M312:O312))</f>
        <v>0</v>
      </c>
      <c r="Q312" s="9">
        <f>IF(A312="","",E312+F312+G312+H312-P312)</f>
        <v>0</v>
      </c>
      <c r="R312" s="9">
        <f>IF(A312="","",J312*'إعدادات'!$B$5)</f>
        <v>0</v>
      </c>
      <c r="S312" s="9">
        <f>IF(A312="","",Q312+R312)</f>
        <v>0</v>
      </c>
    </row>
    <row r="313" spans="1:19" ht="20" customHeight="1">
      <c r="A313" s="5">
        <f>IF('بيانات العاملين'!A313="","",'بيانات العاملين'!A313)</f>
        <v>0</v>
      </c>
      <c r="B313" s="5">
        <f>IF(A313="","",IFERROR(VLOOKUP(A313,'بيانات العاملين'!$A$2:$J$501,2,FALSE),""))</f>
        <v>0</v>
      </c>
      <c r="C313" s="5">
        <f>IF(A313="","",IFERROR(VLOOKUP(A313,'بيانات العاملين'!$A$2:$J$501,4,FALSE),""))</f>
        <v>0</v>
      </c>
      <c r="D313" s="9">
        <f>IF(A313="","",IFERROR(VLOOKUP(A313,'بيانات العاملين'!$A$2:$J$501,8,FALSE),0))</f>
        <v>0</v>
      </c>
      <c r="E313" s="9">
        <f>IF(A313="","",MAX(0,D313*IFERROR(VLOOKUP(A313,'مدخلات الشهر'!$A$2:$K$501,3,FALSE),0)/(IFERROR(VLOOKUP(A313,'مدخلات الشهر'!$A$2:$K$501,3,FALSE),0)+IFERROR(VLOOKUP(A313,'مدخلات الشهر'!$A$2:$K$501,4,FALSE),0),1)))</f>
        <v>0</v>
      </c>
      <c r="F313" s="9">
        <f>IF(A313="","",IFERROR(VLOOKUP(A313,'مدخلات الشهر'!$A$2:$K$501,5,FALSE),0))</f>
        <v>0</v>
      </c>
      <c r="G313" s="9">
        <f>IF(A313="","",IFERROR(VLOOKUP(A313,'مدخلات الشهر'!$A$2:$K$501,6,FALSE),0))</f>
        <v>0</v>
      </c>
      <c r="H313" s="9">
        <f>IF(A313="","",IFERROR(VLOOKUP(A313,'مدخلات الشهر'!$A$2:$K$501,7,FALSE),0))</f>
        <v>0</v>
      </c>
      <c r="I313" s="9">
        <f>IF(A313="","",E313+F313+G313)</f>
        <v>0</v>
      </c>
      <c r="J313" s="9">
        <f>IF(A313="","",IFERROR(VLOOKUP(A313,'بيانات العاملين'!$A$2:$J$501,9,FALSE),0))</f>
        <v>0</v>
      </c>
      <c r="K313" s="9">
        <f>IF(A313="","",J313*'إعدادات'!$B$4)</f>
        <v>0</v>
      </c>
      <c r="L313" s="9">
        <f>IF(A313="","",SUM(MAX(0,MIN(MAX(0,(I313-K313)*'إعدادات'!$B$9-'إعدادات'!$B$8),'إعدادات'!$C$13)-'إعدادات'!$B$13)*'إعدادات'!$D$13,MAX(0,MIN(MAX(0,(I313-K313)*'إعدادات'!$B$9-'إعدادات'!$B$8),'إعدادات'!$C$14)-'إعدادات'!$B$14)*'إعدادات'!$D$14,MAX(0,MIN(MAX(0,(I313-K313)*'إعدادات'!$B$9-'إعدادات'!$B$8),'إعدادات'!$C$15)-'إعدادات'!$B$15)*'إعدادات'!$D$15,MAX(0,MIN(MAX(0,(I313-K313)*'إعدادات'!$B$9-'إعدادات'!$B$8),'إعدادات'!$C$16)-'إعدادات'!$B$16)*'إعدادات'!$D$16,MAX(0,MIN(MAX(0,(I313-K313)*'إعدادات'!$B$9-'إعدادات'!$B$8),'إعدادات'!$C$17)-'إعدادات'!$B$17)*'إعدادات'!$D$17,MAX(0,MIN(MAX(0,(I313-K313)*'إعدادات'!$B$9-'إعدادات'!$B$8),'إعدادات'!$C$18)-'إعدادات'!$B$18)*'إعدادات'!$D$18)/'إعدادات'!$B$9)</f>
        <v>0</v>
      </c>
      <c r="M313" s="9">
        <f>IF(A313="","",IFERROR(VLOOKUP(A313,'مدخلات الشهر'!$A$2:$K$501,8,FALSE),0))</f>
        <v>0</v>
      </c>
      <c r="N313" s="9">
        <f>IF(A313="","",IFERROR(VLOOKUP(A313,'مدخلات الشهر'!$A$2:$K$501,9,FALSE),0))</f>
        <v>0</v>
      </c>
      <c r="O313" s="9">
        <f>IF(A313="","",IFERROR(VLOOKUP(A313,'مدخلات الشهر'!$A$2:$K$501,10,FALSE),0))</f>
        <v>0</v>
      </c>
      <c r="P313" s="9">
        <f>IF(A313="","",SUM(K313:L313,M313:O313))</f>
        <v>0</v>
      </c>
      <c r="Q313" s="9">
        <f>IF(A313="","",E313+F313+G313+H313-P313)</f>
        <v>0</v>
      </c>
      <c r="R313" s="9">
        <f>IF(A313="","",J313*'إعدادات'!$B$5)</f>
        <v>0</v>
      </c>
      <c r="S313" s="9">
        <f>IF(A313="","",Q313+R313)</f>
        <v>0</v>
      </c>
    </row>
    <row r="314" spans="1:19" ht="20" customHeight="1">
      <c r="A314" s="5">
        <f>IF('بيانات العاملين'!A314="","",'بيانات العاملين'!A314)</f>
        <v>0</v>
      </c>
      <c r="B314" s="5">
        <f>IF(A314="","",IFERROR(VLOOKUP(A314,'بيانات العاملين'!$A$2:$J$501,2,FALSE),""))</f>
        <v>0</v>
      </c>
      <c r="C314" s="5">
        <f>IF(A314="","",IFERROR(VLOOKUP(A314,'بيانات العاملين'!$A$2:$J$501,4,FALSE),""))</f>
        <v>0</v>
      </c>
      <c r="D314" s="9">
        <f>IF(A314="","",IFERROR(VLOOKUP(A314,'بيانات العاملين'!$A$2:$J$501,8,FALSE),0))</f>
        <v>0</v>
      </c>
      <c r="E314" s="9">
        <f>IF(A314="","",MAX(0,D314*IFERROR(VLOOKUP(A314,'مدخلات الشهر'!$A$2:$K$501,3,FALSE),0)/(IFERROR(VLOOKUP(A314,'مدخلات الشهر'!$A$2:$K$501,3,FALSE),0)+IFERROR(VLOOKUP(A314,'مدخلات الشهر'!$A$2:$K$501,4,FALSE),0),1)))</f>
        <v>0</v>
      </c>
      <c r="F314" s="9">
        <f>IF(A314="","",IFERROR(VLOOKUP(A314,'مدخلات الشهر'!$A$2:$K$501,5,FALSE),0))</f>
        <v>0</v>
      </c>
      <c r="G314" s="9">
        <f>IF(A314="","",IFERROR(VLOOKUP(A314,'مدخلات الشهر'!$A$2:$K$501,6,FALSE),0))</f>
        <v>0</v>
      </c>
      <c r="H314" s="9">
        <f>IF(A314="","",IFERROR(VLOOKUP(A314,'مدخلات الشهر'!$A$2:$K$501,7,FALSE),0))</f>
        <v>0</v>
      </c>
      <c r="I314" s="9">
        <f>IF(A314="","",E314+F314+G314)</f>
        <v>0</v>
      </c>
      <c r="J314" s="9">
        <f>IF(A314="","",IFERROR(VLOOKUP(A314,'بيانات العاملين'!$A$2:$J$501,9,FALSE),0))</f>
        <v>0</v>
      </c>
      <c r="K314" s="9">
        <f>IF(A314="","",J314*'إعدادات'!$B$4)</f>
        <v>0</v>
      </c>
      <c r="L314" s="9">
        <f>IF(A314="","",SUM(MAX(0,MIN(MAX(0,(I314-K314)*'إعدادات'!$B$9-'إعدادات'!$B$8),'إعدادات'!$C$13)-'إعدادات'!$B$13)*'إعدادات'!$D$13,MAX(0,MIN(MAX(0,(I314-K314)*'إعدادات'!$B$9-'إعدادات'!$B$8),'إعدادات'!$C$14)-'إعدادات'!$B$14)*'إعدادات'!$D$14,MAX(0,MIN(MAX(0,(I314-K314)*'إعدادات'!$B$9-'إعدادات'!$B$8),'إعدادات'!$C$15)-'إعدادات'!$B$15)*'إعدادات'!$D$15,MAX(0,MIN(MAX(0,(I314-K314)*'إعدادات'!$B$9-'إعدادات'!$B$8),'إعدادات'!$C$16)-'إعدادات'!$B$16)*'إعدادات'!$D$16,MAX(0,MIN(MAX(0,(I314-K314)*'إعدادات'!$B$9-'إعدادات'!$B$8),'إعدادات'!$C$17)-'إعدادات'!$B$17)*'إعدادات'!$D$17,MAX(0,MIN(MAX(0,(I314-K314)*'إعدادات'!$B$9-'إعدادات'!$B$8),'إعدادات'!$C$18)-'إعدادات'!$B$18)*'إعدادات'!$D$18)/'إعدادات'!$B$9)</f>
        <v>0</v>
      </c>
      <c r="M314" s="9">
        <f>IF(A314="","",IFERROR(VLOOKUP(A314,'مدخلات الشهر'!$A$2:$K$501,8,FALSE),0))</f>
        <v>0</v>
      </c>
      <c r="N314" s="9">
        <f>IF(A314="","",IFERROR(VLOOKUP(A314,'مدخلات الشهر'!$A$2:$K$501,9,FALSE),0))</f>
        <v>0</v>
      </c>
      <c r="O314" s="9">
        <f>IF(A314="","",IFERROR(VLOOKUP(A314,'مدخلات الشهر'!$A$2:$K$501,10,FALSE),0))</f>
        <v>0</v>
      </c>
      <c r="P314" s="9">
        <f>IF(A314="","",SUM(K314:L314,M314:O314))</f>
        <v>0</v>
      </c>
      <c r="Q314" s="9">
        <f>IF(A314="","",E314+F314+G314+H314-P314)</f>
        <v>0</v>
      </c>
      <c r="R314" s="9">
        <f>IF(A314="","",J314*'إعدادات'!$B$5)</f>
        <v>0</v>
      </c>
      <c r="S314" s="9">
        <f>IF(A314="","",Q314+R314)</f>
        <v>0</v>
      </c>
    </row>
    <row r="315" spans="1:19" ht="20" customHeight="1">
      <c r="A315" s="5">
        <f>IF('بيانات العاملين'!A315="","",'بيانات العاملين'!A315)</f>
        <v>0</v>
      </c>
      <c r="B315" s="5">
        <f>IF(A315="","",IFERROR(VLOOKUP(A315,'بيانات العاملين'!$A$2:$J$501,2,FALSE),""))</f>
        <v>0</v>
      </c>
      <c r="C315" s="5">
        <f>IF(A315="","",IFERROR(VLOOKUP(A315,'بيانات العاملين'!$A$2:$J$501,4,FALSE),""))</f>
        <v>0</v>
      </c>
      <c r="D315" s="9">
        <f>IF(A315="","",IFERROR(VLOOKUP(A315,'بيانات العاملين'!$A$2:$J$501,8,FALSE),0))</f>
        <v>0</v>
      </c>
      <c r="E315" s="9">
        <f>IF(A315="","",MAX(0,D315*IFERROR(VLOOKUP(A315,'مدخلات الشهر'!$A$2:$K$501,3,FALSE),0)/(IFERROR(VLOOKUP(A315,'مدخلات الشهر'!$A$2:$K$501,3,FALSE),0)+IFERROR(VLOOKUP(A315,'مدخلات الشهر'!$A$2:$K$501,4,FALSE),0),1)))</f>
        <v>0</v>
      </c>
      <c r="F315" s="9">
        <f>IF(A315="","",IFERROR(VLOOKUP(A315,'مدخلات الشهر'!$A$2:$K$501,5,FALSE),0))</f>
        <v>0</v>
      </c>
      <c r="G315" s="9">
        <f>IF(A315="","",IFERROR(VLOOKUP(A315,'مدخلات الشهر'!$A$2:$K$501,6,FALSE),0))</f>
        <v>0</v>
      </c>
      <c r="H315" s="9">
        <f>IF(A315="","",IFERROR(VLOOKUP(A315,'مدخلات الشهر'!$A$2:$K$501,7,FALSE),0))</f>
        <v>0</v>
      </c>
      <c r="I315" s="9">
        <f>IF(A315="","",E315+F315+G315)</f>
        <v>0</v>
      </c>
      <c r="J315" s="9">
        <f>IF(A315="","",IFERROR(VLOOKUP(A315,'بيانات العاملين'!$A$2:$J$501,9,FALSE),0))</f>
        <v>0</v>
      </c>
      <c r="K315" s="9">
        <f>IF(A315="","",J315*'إعدادات'!$B$4)</f>
        <v>0</v>
      </c>
      <c r="L315" s="9">
        <f>IF(A315="","",SUM(MAX(0,MIN(MAX(0,(I315-K315)*'إعدادات'!$B$9-'إعدادات'!$B$8),'إعدادات'!$C$13)-'إعدادات'!$B$13)*'إعدادات'!$D$13,MAX(0,MIN(MAX(0,(I315-K315)*'إعدادات'!$B$9-'إعدادات'!$B$8),'إعدادات'!$C$14)-'إعدادات'!$B$14)*'إعدادات'!$D$14,MAX(0,MIN(MAX(0,(I315-K315)*'إعدادات'!$B$9-'إعدادات'!$B$8),'إعدادات'!$C$15)-'إعدادات'!$B$15)*'إعدادات'!$D$15,MAX(0,MIN(MAX(0,(I315-K315)*'إعدادات'!$B$9-'إعدادات'!$B$8),'إعدادات'!$C$16)-'إعدادات'!$B$16)*'إعدادات'!$D$16,MAX(0,MIN(MAX(0,(I315-K315)*'إعدادات'!$B$9-'إعدادات'!$B$8),'إعدادات'!$C$17)-'إعدادات'!$B$17)*'إعدادات'!$D$17,MAX(0,MIN(MAX(0,(I315-K315)*'إعدادات'!$B$9-'إعدادات'!$B$8),'إعدادات'!$C$18)-'إعدادات'!$B$18)*'إعدادات'!$D$18)/'إعدادات'!$B$9)</f>
        <v>0</v>
      </c>
      <c r="M315" s="9">
        <f>IF(A315="","",IFERROR(VLOOKUP(A315,'مدخلات الشهر'!$A$2:$K$501,8,FALSE),0))</f>
        <v>0</v>
      </c>
      <c r="N315" s="9">
        <f>IF(A315="","",IFERROR(VLOOKUP(A315,'مدخلات الشهر'!$A$2:$K$501,9,FALSE),0))</f>
        <v>0</v>
      </c>
      <c r="O315" s="9">
        <f>IF(A315="","",IFERROR(VLOOKUP(A315,'مدخلات الشهر'!$A$2:$K$501,10,FALSE),0))</f>
        <v>0</v>
      </c>
      <c r="P315" s="9">
        <f>IF(A315="","",SUM(K315:L315,M315:O315))</f>
        <v>0</v>
      </c>
      <c r="Q315" s="9">
        <f>IF(A315="","",E315+F315+G315+H315-P315)</f>
        <v>0</v>
      </c>
      <c r="R315" s="9">
        <f>IF(A315="","",J315*'إعدادات'!$B$5)</f>
        <v>0</v>
      </c>
      <c r="S315" s="9">
        <f>IF(A315="","",Q315+R315)</f>
        <v>0</v>
      </c>
    </row>
    <row r="316" spans="1:19" ht="20" customHeight="1">
      <c r="A316" s="5">
        <f>IF('بيانات العاملين'!A316="","",'بيانات العاملين'!A316)</f>
        <v>0</v>
      </c>
      <c r="B316" s="5">
        <f>IF(A316="","",IFERROR(VLOOKUP(A316,'بيانات العاملين'!$A$2:$J$501,2,FALSE),""))</f>
        <v>0</v>
      </c>
      <c r="C316" s="5">
        <f>IF(A316="","",IFERROR(VLOOKUP(A316,'بيانات العاملين'!$A$2:$J$501,4,FALSE),""))</f>
        <v>0</v>
      </c>
      <c r="D316" s="9">
        <f>IF(A316="","",IFERROR(VLOOKUP(A316,'بيانات العاملين'!$A$2:$J$501,8,FALSE),0))</f>
        <v>0</v>
      </c>
      <c r="E316" s="9">
        <f>IF(A316="","",MAX(0,D316*IFERROR(VLOOKUP(A316,'مدخلات الشهر'!$A$2:$K$501,3,FALSE),0)/(IFERROR(VLOOKUP(A316,'مدخلات الشهر'!$A$2:$K$501,3,FALSE),0)+IFERROR(VLOOKUP(A316,'مدخلات الشهر'!$A$2:$K$501,4,FALSE),0),1)))</f>
        <v>0</v>
      </c>
      <c r="F316" s="9">
        <f>IF(A316="","",IFERROR(VLOOKUP(A316,'مدخلات الشهر'!$A$2:$K$501,5,FALSE),0))</f>
        <v>0</v>
      </c>
      <c r="G316" s="9">
        <f>IF(A316="","",IFERROR(VLOOKUP(A316,'مدخلات الشهر'!$A$2:$K$501,6,FALSE),0))</f>
        <v>0</v>
      </c>
      <c r="H316" s="9">
        <f>IF(A316="","",IFERROR(VLOOKUP(A316,'مدخلات الشهر'!$A$2:$K$501,7,FALSE),0))</f>
        <v>0</v>
      </c>
      <c r="I316" s="9">
        <f>IF(A316="","",E316+F316+G316)</f>
        <v>0</v>
      </c>
      <c r="J316" s="9">
        <f>IF(A316="","",IFERROR(VLOOKUP(A316,'بيانات العاملين'!$A$2:$J$501,9,FALSE),0))</f>
        <v>0</v>
      </c>
      <c r="K316" s="9">
        <f>IF(A316="","",J316*'إعدادات'!$B$4)</f>
        <v>0</v>
      </c>
      <c r="L316" s="9">
        <f>IF(A316="","",SUM(MAX(0,MIN(MAX(0,(I316-K316)*'إعدادات'!$B$9-'إعدادات'!$B$8),'إعدادات'!$C$13)-'إعدادات'!$B$13)*'إعدادات'!$D$13,MAX(0,MIN(MAX(0,(I316-K316)*'إعدادات'!$B$9-'إعدادات'!$B$8),'إعدادات'!$C$14)-'إعدادات'!$B$14)*'إعدادات'!$D$14,MAX(0,MIN(MAX(0,(I316-K316)*'إعدادات'!$B$9-'إعدادات'!$B$8),'إعدادات'!$C$15)-'إعدادات'!$B$15)*'إعدادات'!$D$15,MAX(0,MIN(MAX(0,(I316-K316)*'إعدادات'!$B$9-'إعدادات'!$B$8),'إعدادات'!$C$16)-'إعدادات'!$B$16)*'إعدادات'!$D$16,MAX(0,MIN(MAX(0,(I316-K316)*'إعدادات'!$B$9-'إعدادات'!$B$8),'إعدادات'!$C$17)-'إعدادات'!$B$17)*'إعدادات'!$D$17,MAX(0,MIN(MAX(0,(I316-K316)*'إعدادات'!$B$9-'إعدادات'!$B$8),'إعدادات'!$C$18)-'إعدادات'!$B$18)*'إعدادات'!$D$18)/'إعدادات'!$B$9)</f>
        <v>0</v>
      </c>
      <c r="M316" s="9">
        <f>IF(A316="","",IFERROR(VLOOKUP(A316,'مدخلات الشهر'!$A$2:$K$501,8,FALSE),0))</f>
        <v>0</v>
      </c>
      <c r="N316" s="9">
        <f>IF(A316="","",IFERROR(VLOOKUP(A316,'مدخلات الشهر'!$A$2:$K$501,9,FALSE),0))</f>
        <v>0</v>
      </c>
      <c r="O316" s="9">
        <f>IF(A316="","",IFERROR(VLOOKUP(A316,'مدخلات الشهر'!$A$2:$K$501,10,FALSE),0))</f>
        <v>0</v>
      </c>
      <c r="P316" s="9">
        <f>IF(A316="","",SUM(K316:L316,M316:O316))</f>
        <v>0</v>
      </c>
      <c r="Q316" s="9">
        <f>IF(A316="","",E316+F316+G316+H316-P316)</f>
        <v>0</v>
      </c>
      <c r="R316" s="9">
        <f>IF(A316="","",J316*'إعدادات'!$B$5)</f>
        <v>0</v>
      </c>
      <c r="S316" s="9">
        <f>IF(A316="","",Q316+R316)</f>
        <v>0</v>
      </c>
    </row>
    <row r="317" spans="1:19" ht="20" customHeight="1">
      <c r="A317" s="5">
        <f>IF('بيانات العاملين'!A317="","",'بيانات العاملين'!A317)</f>
        <v>0</v>
      </c>
      <c r="B317" s="5">
        <f>IF(A317="","",IFERROR(VLOOKUP(A317,'بيانات العاملين'!$A$2:$J$501,2,FALSE),""))</f>
        <v>0</v>
      </c>
      <c r="C317" s="5">
        <f>IF(A317="","",IFERROR(VLOOKUP(A317,'بيانات العاملين'!$A$2:$J$501,4,FALSE),""))</f>
        <v>0</v>
      </c>
      <c r="D317" s="9">
        <f>IF(A317="","",IFERROR(VLOOKUP(A317,'بيانات العاملين'!$A$2:$J$501,8,FALSE),0))</f>
        <v>0</v>
      </c>
      <c r="E317" s="9">
        <f>IF(A317="","",MAX(0,D317*IFERROR(VLOOKUP(A317,'مدخلات الشهر'!$A$2:$K$501,3,FALSE),0)/(IFERROR(VLOOKUP(A317,'مدخلات الشهر'!$A$2:$K$501,3,FALSE),0)+IFERROR(VLOOKUP(A317,'مدخلات الشهر'!$A$2:$K$501,4,FALSE),0),1)))</f>
        <v>0</v>
      </c>
      <c r="F317" s="9">
        <f>IF(A317="","",IFERROR(VLOOKUP(A317,'مدخلات الشهر'!$A$2:$K$501,5,FALSE),0))</f>
        <v>0</v>
      </c>
      <c r="G317" s="9">
        <f>IF(A317="","",IFERROR(VLOOKUP(A317,'مدخلات الشهر'!$A$2:$K$501,6,FALSE),0))</f>
        <v>0</v>
      </c>
      <c r="H317" s="9">
        <f>IF(A317="","",IFERROR(VLOOKUP(A317,'مدخلات الشهر'!$A$2:$K$501,7,FALSE),0))</f>
        <v>0</v>
      </c>
      <c r="I317" s="9">
        <f>IF(A317="","",E317+F317+G317)</f>
        <v>0</v>
      </c>
      <c r="J317" s="9">
        <f>IF(A317="","",IFERROR(VLOOKUP(A317,'بيانات العاملين'!$A$2:$J$501,9,FALSE),0))</f>
        <v>0</v>
      </c>
      <c r="K317" s="9">
        <f>IF(A317="","",J317*'إعدادات'!$B$4)</f>
        <v>0</v>
      </c>
      <c r="L317" s="9">
        <f>IF(A317="","",SUM(MAX(0,MIN(MAX(0,(I317-K317)*'إعدادات'!$B$9-'إعدادات'!$B$8),'إعدادات'!$C$13)-'إعدادات'!$B$13)*'إعدادات'!$D$13,MAX(0,MIN(MAX(0,(I317-K317)*'إعدادات'!$B$9-'إعدادات'!$B$8),'إعدادات'!$C$14)-'إعدادات'!$B$14)*'إعدادات'!$D$14,MAX(0,MIN(MAX(0,(I317-K317)*'إعدادات'!$B$9-'إعدادات'!$B$8),'إعدادات'!$C$15)-'إعدادات'!$B$15)*'إعدادات'!$D$15,MAX(0,MIN(MAX(0,(I317-K317)*'إعدادات'!$B$9-'إعدادات'!$B$8),'إعدادات'!$C$16)-'إعدادات'!$B$16)*'إعدادات'!$D$16,MAX(0,MIN(MAX(0,(I317-K317)*'إعدادات'!$B$9-'إعدادات'!$B$8),'إعدادات'!$C$17)-'إعدادات'!$B$17)*'إعدادات'!$D$17,MAX(0,MIN(MAX(0,(I317-K317)*'إعدادات'!$B$9-'إعدادات'!$B$8),'إعدادات'!$C$18)-'إعدادات'!$B$18)*'إعدادات'!$D$18)/'إعدادات'!$B$9)</f>
        <v>0</v>
      </c>
      <c r="M317" s="9">
        <f>IF(A317="","",IFERROR(VLOOKUP(A317,'مدخلات الشهر'!$A$2:$K$501,8,FALSE),0))</f>
        <v>0</v>
      </c>
      <c r="N317" s="9">
        <f>IF(A317="","",IFERROR(VLOOKUP(A317,'مدخلات الشهر'!$A$2:$K$501,9,FALSE),0))</f>
        <v>0</v>
      </c>
      <c r="O317" s="9">
        <f>IF(A317="","",IFERROR(VLOOKUP(A317,'مدخلات الشهر'!$A$2:$K$501,10,FALSE),0))</f>
        <v>0</v>
      </c>
      <c r="P317" s="9">
        <f>IF(A317="","",SUM(K317:L317,M317:O317))</f>
        <v>0</v>
      </c>
      <c r="Q317" s="9">
        <f>IF(A317="","",E317+F317+G317+H317-P317)</f>
        <v>0</v>
      </c>
      <c r="R317" s="9">
        <f>IF(A317="","",J317*'إعدادات'!$B$5)</f>
        <v>0</v>
      </c>
      <c r="S317" s="9">
        <f>IF(A317="","",Q317+R317)</f>
        <v>0</v>
      </c>
    </row>
    <row r="318" spans="1:19" ht="20" customHeight="1">
      <c r="A318" s="5">
        <f>IF('بيانات العاملين'!A318="","",'بيانات العاملين'!A318)</f>
        <v>0</v>
      </c>
      <c r="B318" s="5">
        <f>IF(A318="","",IFERROR(VLOOKUP(A318,'بيانات العاملين'!$A$2:$J$501,2,FALSE),""))</f>
        <v>0</v>
      </c>
      <c r="C318" s="5">
        <f>IF(A318="","",IFERROR(VLOOKUP(A318,'بيانات العاملين'!$A$2:$J$501,4,FALSE),""))</f>
        <v>0</v>
      </c>
      <c r="D318" s="9">
        <f>IF(A318="","",IFERROR(VLOOKUP(A318,'بيانات العاملين'!$A$2:$J$501,8,FALSE),0))</f>
        <v>0</v>
      </c>
      <c r="E318" s="9">
        <f>IF(A318="","",MAX(0,D318*IFERROR(VLOOKUP(A318,'مدخلات الشهر'!$A$2:$K$501,3,FALSE),0)/(IFERROR(VLOOKUP(A318,'مدخلات الشهر'!$A$2:$K$501,3,FALSE),0)+IFERROR(VLOOKUP(A318,'مدخلات الشهر'!$A$2:$K$501,4,FALSE),0),1)))</f>
        <v>0</v>
      </c>
      <c r="F318" s="9">
        <f>IF(A318="","",IFERROR(VLOOKUP(A318,'مدخلات الشهر'!$A$2:$K$501,5,FALSE),0))</f>
        <v>0</v>
      </c>
      <c r="G318" s="9">
        <f>IF(A318="","",IFERROR(VLOOKUP(A318,'مدخلات الشهر'!$A$2:$K$501,6,FALSE),0))</f>
        <v>0</v>
      </c>
      <c r="H318" s="9">
        <f>IF(A318="","",IFERROR(VLOOKUP(A318,'مدخلات الشهر'!$A$2:$K$501,7,FALSE),0))</f>
        <v>0</v>
      </c>
      <c r="I318" s="9">
        <f>IF(A318="","",E318+F318+G318)</f>
        <v>0</v>
      </c>
      <c r="J318" s="9">
        <f>IF(A318="","",IFERROR(VLOOKUP(A318,'بيانات العاملين'!$A$2:$J$501,9,FALSE),0))</f>
        <v>0</v>
      </c>
      <c r="K318" s="9">
        <f>IF(A318="","",J318*'إعدادات'!$B$4)</f>
        <v>0</v>
      </c>
      <c r="L318" s="9">
        <f>IF(A318="","",SUM(MAX(0,MIN(MAX(0,(I318-K318)*'إعدادات'!$B$9-'إعدادات'!$B$8),'إعدادات'!$C$13)-'إعدادات'!$B$13)*'إعدادات'!$D$13,MAX(0,MIN(MAX(0,(I318-K318)*'إعدادات'!$B$9-'إعدادات'!$B$8),'إعدادات'!$C$14)-'إعدادات'!$B$14)*'إعدادات'!$D$14,MAX(0,MIN(MAX(0,(I318-K318)*'إعدادات'!$B$9-'إعدادات'!$B$8),'إعدادات'!$C$15)-'إعدادات'!$B$15)*'إعدادات'!$D$15,MAX(0,MIN(MAX(0,(I318-K318)*'إعدادات'!$B$9-'إعدادات'!$B$8),'إعدادات'!$C$16)-'إعدادات'!$B$16)*'إعدادات'!$D$16,MAX(0,MIN(MAX(0,(I318-K318)*'إعدادات'!$B$9-'إعدادات'!$B$8),'إعدادات'!$C$17)-'إعدادات'!$B$17)*'إعدادات'!$D$17,MAX(0,MIN(MAX(0,(I318-K318)*'إعدادات'!$B$9-'إعدادات'!$B$8),'إعدادات'!$C$18)-'إعدادات'!$B$18)*'إعدادات'!$D$18)/'إعدادات'!$B$9)</f>
        <v>0</v>
      </c>
      <c r="M318" s="9">
        <f>IF(A318="","",IFERROR(VLOOKUP(A318,'مدخلات الشهر'!$A$2:$K$501,8,FALSE),0))</f>
        <v>0</v>
      </c>
      <c r="N318" s="9">
        <f>IF(A318="","",IFERROR(VLOOKUP(A318,'مدخلات الشهر'!$A$2:$K$501,9,FALSE),0))</f>
        <v>0</v>
      </c>
      <c r="O318" s="9">
        <f>IF(A318="","",IFERROR(VLOOKUP(A318,'مدخلات الشهر'!$A$2:$K$501,10,FALSE),0))</f>
        <v>0</v>
      </c>
      <c r="P318" s="9">
        <f>IF(A318="","",SUM(K318:L318,M318:O318))</f>
        <v>0</v>
      </c>
      <c r="Q318" s="9">
        <f>IF(A318="","",E318+F318+G318+H318-P318)</f>
        <v>0</v>
      </c>
      <c r="R318" s="9">
        <f>IF(A318="","",J318*'إعدادات'!$B$5)</f>
        <v>0</v>
      </c>
      <c r="S318" s="9">
        <f>IF(A318="","",Q318+R318)</f>
        <v>0</v>
      </c>
    </row>
    <row r="319" spans="1:19" ht="20" customHeight="1">
      <c r="A319" s="5">
        <f>IF('بيانات العاملين'!A319="","",'بيانات العاملين'!A319)</f>
        <v>0</v>
      </c>
      <c r="B319" s="5">
        <f>IF(A319="","",IFERROR(VLOOKUP(A319,'بيانات العاملين'!$A$2:$J$501,2,FALSE),""))</f>
        <v>0</v>
      </c>
      <c r="C319" s="5">
        <f>IF(A319="","",IFERROR(VLOOKUP(A319,'بيانات العاملين'!$A$2:$J$501,4,FALSE),""))</f>
        <v>0</v>
      </c>
      <c r="D319" s="9">
        <f>IF(A319="","",IFERROR(VLOOKUP(A319,'بيانات العاملين'!$A$2:$J$501,8,FALSE),0))</f>
        <v>0</v>
      </c>
      <c r="E319" s="9">
        <f>IF(A319="","",MAX(0,D319*IFERROR(VLOOKUP(A319,'مدخلات الشهر'!$A$2:$K$501,3,FALSE),0)/(IFERROR(VLOOKUP(A319,'مدخلات الشهر'!$A$2:$K$501,3,FALSE),0)+IFERROR(VLOOKUP(A319,'مدخلات الشهر'!$A$2:$K$501,4,FALSE),0),1)))</f>
        <v>0</v>
      </c>
      <c r="F319" s="9">
        <f>IF(A319="","",IFERROR(VLOOKUP(A319,'مدخلات الشهر'!$A$2:$K$501,5,FALSE),0))</f>
        <v>0</v>
      </c>
      <c r="G319" s="9">
        <f>IF(A319="","",IFERROR(VLOOKUP(A319,'مدخلات الشهر'!$A$2:$K$501,6,FALSE),0))</f>
        <v>0</v>
      </c>
      <c r="H319" s="9">
        <f>IF(A319="","",IFERROR(VLOOKUP(A319,'مدخلات الشهر'!$A$2:$K$501,7,FALSE),0))</f>
        <v>0</v>
      </c>
      <c r="I319" s="9">
        <f>IF(A319="","",E319+F319+G319)</f>
        <v>0</v>
      </c>
      <c r="J319" s="9">
        <f>IF(A319="","",IFERROR(VLOOKUP(A319,'بيانات العاملين'!$A$2:$J$501,9,FALSE),0))</f>
        <v>0</v>
      </c>
      <c r="K319" s="9">
        <f>IF(A319="","",J319*'إعدادات'!$B$4)</f>
        <v>0</v>
      </c>
      <c r="L319" s="9">
        <f>IF(A319="","",SUM(MAX(0,MIN(MAX(0,(I319-K319)*'إعدادات'!$B$9-'إعدادات'!$B$8),'إعدادات'!$C$13)-'إعدادات'!$B$13)*'إعدادات'!$D$13,MAX(0,MIN(MAX(0,(I319-K319)*'إعدادات'!$B$9-'إعدادات'!$B$8),'إعدادات'!$C$14)-'إعدادات'!$B$14)*'إعدادات'!$D$14,MAX(0,MIN(MAX(0,(I319-K319)*'إعدادات'!$B$9-'إعدادات'!$B$8),'إعدادات'!$C$15)-'إعدادات'!$B$15)*'إعدادات'!$D$15,MAX(0,MIN(MAX(0,(I319-K319)*'إعدادات'!$B$9-'إعدادات'!$B$8),'إعدادات'!$C$16)-'إعدادات'!$B$16)*'إعدادات'!$D$16,MAX(0,MIN(MAX(0,(I319-K319)*'إعدادات'!$B$9-'إعدادات'!$B$8),'إعدادات'!$C$17)-'إعدادات'!$B$17)*'إعدادات'!$D$17,MAX(0,MIN(MAX(0,(I319-K319)*'إعدادات'!$B$9-'إعدادات'!$B$8),'إعدادات'!$C$18)-'إعدادات'!$B$18)*'إعدادات'!$D$18)/'إعدادات'!$B$9)</f>
        <v>0</v>
      </c>
      <c r="M319" s="9">
        <f>IF(A319="","",IFERROR(VLOOKUP(A319,'مدخلات الشهر'!$A$2:$K$501,8,FALSE),0))</f>
        <v>0</v>
      </c>
      <c r="N319" s="9">
        <f>IF(A319="","",IFERROR(VLOOKUP(A319,'مدخلات الشهر'!$A$2:$K$501,9,FALSE),0))</f>
        <v>0</v>
      </c>
      <c r="O319" s="9">
        <f>IF(A319="","",IFERROR(VLOOKUP(A319,'مدخلات الشهر'!$A$2:$K$501,10,FALSE),0))</f>
        <v>0</v>
      </c>
      <c r="P319" s="9">
        <f>IF(A319="","",SUM(K319:L319,M319:O319))</f>
        <v>0</v>
      </c>
      <c r="Q319" s="9">
        <f>IF(A319="","",E319+F319+G319+H319-P319)</f>
        <v>0</v>
      </c>
      <c r="R319" s="9">
        <f>IF(A319="","",J319*'إعدادات'!$B$5)</f>
        <v>0</v>
      </c>
      <c r="S319" s="9">
        <f>IF(A319="","",Q319+R319)</f>
        <v>0</v>
      </c>
    </row>
    <row r="320" spans="1:19" ht="20" customHeight="1">
      <c r="A320" s="5">
        <f>IF('بيانات العاملين'!A320="","",'بيانات العاملين'!A320)</f>
        <v>0</v>
      </c>
      <c r="B320" s="5">
        <f>IF(A320="","",IFERROR(VLOOKUP(A320,'بيانات العاملين'!$A$2:$J$501,2,FALSE),""))</f>
        <v>0</v>
      </c>
      <c r="C320" s="5">
        <f>IF(A320="","",IFERROR(VLOOKUP(A320,'بيانات العاملين'!$A$2:$J$501,4,FALSE),""))</f>
        <v>0</v>
      </c>
      <c r="D320" s="9">
        <f>IF(A320="","",IFERROR(VLOOKUP(A320,'بيانات العاملين'!$A$2:$J$501,8,FALSE),0))</f>
        <v>0</v>
      </c>
      <c r="E320" s="9">
        <f>IF(A320="","",MAX(0,D320*IFERROR(VLOOKUP(A320,'مدخلات الشهر'!$A$2:$K$501,3,FALSE),0)/(IFERROR(VLOOKUP(A320,'مدخلات الشهر'!$A$2:$K$501,3,FALSE),0)+IFERROR(VLOOKUP(A320,'مدخلات الشهر'!$A$2:$K$501,4,FALSE),0),1)))</f>
        <v>0</v>
      </c>
      <c r="F320" s="9">
        <f>IF(A320="","",IFERROR(VLOOKUP(A320,'مدخلات الشهر'!$A$2:$K$501,5,FALSE),0))</f>
        <v>0</v>
      </c>
      <c r="G320" s="9">
        <f>IF(A320="","",IFERROR(VLOOKUP(A320,'مدخلات الشهر'!$A$2:$K$501,6,FALSE),0))</f>
        <v>0</v>
      </c>
      <c r="H320" s="9">
        <f>IF(A320="","",IFERROR(VLOOKUP(A320,'مدخلات الشهر'!$A$2:$K$501,7,FALSE),0))</f>
        <v>0</v>
      </c>
      <c r="I320" s="9">
        <f>IF(A320="","",E320+F320+G320)</f>
        <v>0</v>
      </c>
      <c r="J320" s="9">
        <f>IF(A320="","",IFERROR(VLOOKUP(A320,'بيانات العاملين'!$A$2:$J$501,9,FALSE),0))</f>
        <v>0</v>
      </c>
      <c r="K320" s="9">
        <f>IF(A320="","",J320*'إعدادات'!$B$4)</f>
        <v>0</v>
      </c>
      <c r="L320" s="9">
        <f>IF(A320="","",SUM(MAX(0,MIN(MAX(0,(I320-K320)*'إعدادات'!$B$9-'إعدادات'!$B$8),'إعدادات'!$C$13)-'إعدادات'!$B$13)*'إعدادات'!$D$13,MAX(0,MIN(MAX(0,(I320-K320)*'إعدادات'!$B$9-'إعدادات'!$B$8),'إعدادات'!$C$14)-'إعدادات'!$B$14)*'إعدادات'!$D$14,MAX(0,MIN(MAX(0,(I320-K320)*'إعدادات'!$B$9-'إعدادات'!$B$8),'إعدادات'!$C$15)-'إعدادات'!$B$15)*'إعدادات'!$D$15,MAX(0,MIN(MAX(0,(I320-K320)*'إعدادات'!$B$9-'إعدادات'!$B$8),'إعدادات'!$C$16)-'إعدادات'!$B$16)*'إعدادات'!$D$16,MAX(0,MIN(MAX(0,(I320-K320)*'إعدادات'!$B$9-'إعدادات'!$B$8),'إعدادات'!$C$17)-'إعدادات'!$B$17)*'إعدادات'!$D$17,MAX(0,MIN(MAX(0,(I320-K320)*'إعدادات'!$B$9-'إعدادات'!$B$8),'إعدادات'!$C$18)-'إعدادات'!$B$18)*'إعدادات'!$D$18)/'إعدادات'!$B$9)</f>
        <v>0</v>
      </c>
      <c r="M320" s="9">
        <f>IF(A320="","",IFERROR(VLOOKUP(A320,'مدخلات الشهر'!$A$2:$K$501,8,FALSE),0))</f>
        <v>0</v>
      </c>
      <c r="N320" s="9">
        <f>IF(A320="","",IFERROR(VLOOKUP(A320,'مدخلات الشهر'!$A$2:$K$501,9,FALSE),0))</f>
        <v>0</v>
      </c>
      <c r="O320" s="9">
        <f>IF(A320="","",IFERROR(VLOOKUP(A320,'مدخلات الشهر'!$A$2:$K$501,10,FALSE),0))</f>
        <v>0</v>
      </c>
      <c r="P320" s="9">
        <f>IF(A320="","",SUM(K320:L320,M320:O320))</f>
        <v>0</v>
      </c>
      <c r="Q320" s="9">
        <f>IF(A320="","",E320+F320+G320+H320-P320)</f>
        <v>0</v>
      </c>
      <c r="R320" s="9">
        <f>IF(A320="","",J320*'إعدادات'!$B$5)</f>
        <v>0</v>
      </c>
      <c r="S320" s="9">
        <f>IF(A320="","",Q320+R320)</f>
        <v>0</v>
      </c>
    </row>
    <row r="321" spans="1:19" ht="20" customHeight="1">
      <c r="A321" s="5">
        <f>IF('بيانات العاملين'!A321="","",'بيانات العاملين'!A321)</f>
        <v>0</v>
      </c>
      <c r="B321" s="5">
        <f>IF(A321="","",IFERROR(VLOOKUP(A321,'بيانات العاملين'!$A$2:$J$501,2,FALSE),""))</f>
        <v>0</v>
      </c>
      <c r="C321" s="5">
        <f>IF(A321="","",IFERROR(VLOOKUP(A321,'بيانات العاملين'!$A$2:$J$501,4,FALSE),""))</f>
        <v>0</v>
      </c>
      <c r="D321" s="9">
        <f>IF(A321="","",IFERROR(VLOOKUP(A321,'بيانات العاملين'!$A$2:$J$501,8,FALSE),0))</f>
        <v>0</v>
      </c>
      <c r="E321" s="9">
        <f>IF(A321="","",MAX(0,D321*IFERROR(VLOOKUP(A321,'مدخلات الشهر'!$A$2:$K$501,3,FALSE),0)/(IFERROR(VLOOKUP(A321,'مدخلات الشهر'!$A$2:$K$501,3,FALSE),0)+IFERROR(VLOOKUP(A321,'مدخلات الشهر'!$A$2:$K$501,4,FALSE),0),1)))</f>
        <v>0</v>
      </c>
      <c r="F321" s="9">
        <f>IF(A321="","",IFERROR(VLOOKUP(A321,'مدخلات الشهر'!$A$2:$K$501,5,FALSE),0))</f>
        <v>0</v>
      </c>
      <c r="G321" s="9">
        <f>IF(A321="","",IFERROR(VLOOKUP(A321,'مدخلات الشهر'!$A$2:$K$501,6,FALSE),0))</f>
        <v>0</v>
      </c>
      <c r="H321" s="9">
        <f>IF(A321="","",IFERROR(VLOOKUP(A321,'مدخلات الشهر'!$A$2:$K$501,7,FALSE),0))</f>
        <v>0</v>
      </c>
      <c r="I321" s="9">
        <f>IF(A321="","",E321+F321+G321)</f>
        <v>0</v>
      </c>
      <c r="J321" s="9">
        <f>IF(A321="","",IFERROR(VLOOKUP(A321,'بيانات العاملين'!$A$2:$J$501,9,FALSE),0))</f>
        <v>0</v>
      </c>
      <c r="K321" s="9">
        <f>IF(A321="","",J321*'إعدادات'!$B$4)</f>
        <v>0</v>
      </c>
      <c r="L321" s="9">
        <f>IF(A321="","",SUM(MAX(0,MIN(MAX(0,(I321-K321)*'إعدادات'!$B$9-'إعدادات'!$B$8),'إعدادات'!$C$13)-'إعدادات'!$B$13)*'إعدادات'!$D$13,MAX(0,MIN(MAX(0,(I321-K321)*'إعدادات'!$B$9-'إعدادات'!$B$8),'إعدادات'!$C$14)-'إعدادات'!$B$14)*'إعدادات'!$D$14,MAX(0,MIN(MAX(0,(I321-K321)*'إعدادات'!$B$9-'إعدادات'!$B$8),'إعدادات'!$C$15)-'إعدادات'!$B$15)*'إعدادات'!$D$15,MAX(0,MIN(MAX(0,(I321-K321)*'إعدادات'!$B$9-'إعدادات'!$B$8),'إعدادات'!$C$16)-'إعدادات'!$B$16)*'إعدادات'!$D$16,MAX(0,MIN(MAX(0,(I321-K321)*'إعدادات'!$B$9-'إعدادات'!$B$8),'إعدادات'!$C$17)-'إعدادات'!$B$17)*'إعدادات'!$D$17,MAX(0,MIN(MAX(0,(I321-K321)*'إعدادات'!$B$9-'إعدادات'!$B$8),'إعدادات'!$C$18)-'إعدادات'!$B$18)*'إعدادات'!$D$18)/'إعدادات'!$B$9)</f>
        <v>0</v>
      </c>
      <c r="M321" s="9">
        <f>IF(A321="","",IFERROR(VLOOKUP(A321,'مدخلات الشهر'!$A$2:$K$501,8,FALSE),0))</f>
        <v>0</v>
      </c>
      <c r="N321" s="9">
        <f>IF(A321="","",IFERROR(VLOOKUP(A321,'مدخلات الشهر'!$A$2:$K$501,9,FALSE),0))</f>
        <v>0</v>
      </c>
      <c r="O321" s="9">
        <f>IF(A321="","",IFERROR(VLOOKUP(A321,'مدخلات الشهر'!$A$2:$K$501,10,FALSE),0))</f>
        <v>0</v>
      </c>
      <c r="P321" s="9">
        <f>IF(A321="","",SUM(K321:L321,M321:O321))</f>
        <v>0</v>
      </c>
      <c r="Q321" s="9">
        <f>IF(A321="","",E321+F321+G321+H321-P321)</f>
        <v>0</v>
      </c>
      <c r="R321" s="9">
        <f>IF(A321="","",J321*'إعدادات'!$B$5)</f>
        <v>0</v>
      </c>
      <c r="S321" s="9">
        <f>IF(A321="","",Q321+R321)</f>
        <v>0</v>
      </c>
    </row>
    <row r="322" spans="1:19" ht="20" customHeight="1">
      <c r="A322" s="5">
        <f>IF('بيانات العاملين'!A322="","",'بيانات العاملين'!A322)</f>
        <v>0</v>
      </c>
      <c r="B322" s="5">
        <f>IF(A322="","",IFERROR(VLOOKUP(A322,'بيانات العاملين'!$A$2:$J$501,2,FALSE),""))</f>
        <v>0</v>
      </c>
      <c r="C322" s="5">
        <f>IF(A322="","",IFERROR(VLOOKUP(A322,'بيانات العاملين'!$A$2:$J$501,4,FALSE),""))</f>
        <v>0</v>
      </c>
      <c r="D322" s="9">
        <f>IF(A322="","",IFERROR(VLOOKUP(A322,'بيانات العاملين'!$A$2:$J$501,8,FALSE),0))</f>
        <v>0</v>
      </c>
      <c r="E322" s="9">
        <f>IF(A322="","",MAX(0,D322*IFERROR(VLOOKUP(A322,'مدخلات الشهر'!$A$2:$K$501,3,FALSE),0)/(IFERROR(VLOOKUP(A322,'مدخلات الشهر'!$A$2:$K$501,3,FALSE),0)+IFERROR(VLOOKUP(A322,'مدخلات الشهر'!$A$2:$K$501,4,FALSE),0),1)))</f>
        <v>0</v>
      </c>
      <c r="F322" s="9">
        <f>IF(A322="","",IFERROR(VLOOKUP(A322,'مدخلات الشهر'!$A$2:$K$501,5,FALSE),0))</f>
        <v>0</v>
      </c>
      <c r="G322" s="9">
        <f>IF(A322="","",IFERROR(VLOOKUP(A322,'مدخلات الشهر'!$A$2:$K$501,6,FALSE),0))</f>
        <v>0</v>
      </c>
      <c r="H322" s="9">
        <f>IF(A322="","",IFERROR(VLOOKUP(A322,'مدخلات الشهر'!$A$2:$K$501,7,FALSE),0))</f>
        <v>0</v>
      </c>
      <c r="I322" s="9">
        <f>IF(A322="","",E322+F322+G322)</f>
        <v>0</v>
      </c>
      <c r="J322" s="9">
        <f>IF(A322="","",IFERROR(VLOOKUP(A322,'بيانات العاملين'!$A$2:$J$501,9,FALSE),0))</f>
        <v>0</v>
      </c>
      <c r="K322" s="9">
        <f>IF(A322="","",J322*'إعدادات'!$B$4)</f>
        <v>0</v>
      </c>
      <c r="L322" s="9">
        <f>IF(A322="","",SUM(MAX(0,MIN(MAX(0,(I322-K322)*'إعدادات'!$B$9-'إعدادات'!$B$8),'إعدادات'!$C$13)-'إعدادات'!$B$13)*'إعدادات'!$D$13,MAX(0,MIN(MAX(0,(I322-K322)*'إعدادات'!$B$9-'إعدادات'!$B$8),'إعدادات'!$C$14)-'إعدادات'!$B$14)*'إعدادات'!$D$14,MAX(0,MIN(MAX(0,(I322-K322)*'إعدادات'!$B$9-'إعدادات'!$B$8),'إعدادات'!$C$15)-'إعدادات'!$B$15)*'إعدادات'!$D$15,MAX(0,MIN(MAX(0,(I322-K322)*'إعدادات'!$B$9-'إعدادات'!$B$8),'إعدادات'!$C$16)-'إعدادات'!$B$16)*'إعدادات'!$D$16,MAX(0,MIN(MAX(0,(I322-K322)*'إعدادات'!$B$9-'إعدادات'!$B$8),'إعدادات'!$C$17)-'إعدادات'!$B$17)*'إعدادات'!$D$17,MAX(0,MIN(MAX(0,(I322-K322)*'إعدادات'!$B$9-'إعدادات'!$B$8),'إعدادات'!$C$18)-'إعدادات'!$B$18)*'إعدادات'!$D$18)/'إعدادات'!$B$9)</f>
        <v>0</v>
      </c>
      <c r="M322" s="9">
        <f>IF(A322="","",IFERROR(VLOOKUP(A322,'مدخلات الشهر'!$A$2:$K$501,8,FALSE),0))</f>
        <v>0</v>
      </c>
      <c r="N322" s="9">
        <f>IF(A322="","",IFERROR(VLOOKUP(A322,'مدخلات الشهر'!$A$2:$K$501,9,FALSE),0))</f>
        <v>0</v>
      </c>
      <c r="O322" s="9">
        <f>IF(A322="","",IFERROR(VLOOKUP(A322,'مدخلات الشهر'!$A$2:$K$501,10,FALSE),0))</f>
        <v>0</v>
      </c>
      <c r="P322" s="9">
        <f>IF(A322="","",SUM(K322:L322,M322:O322))</f>
        <v>0</v>
      </c>
      <c r="Q322" s="9">
        <f>IF(A322="","",E322+F322+G322+H322-P322)</f>
        <v>0</v>
      </c>
      <c r="R322" s="9">
        <f>IF(A322="","",J322*'إعدادات'!$B$5)</f>
        <v>0</v>
      </c>
      <c r="S322" s="9">
        <f>IF(A322="","",Q322+R322)</f>
        <v>0</v>
      </c>
    </row>
    <row r="323" spans="1:19" ht="20" customHeight="1">
      <c r="A323" s="5">
        <f>IF('بيانات العاملين'!A323="","",'بيانات العاملين'!A323)</f>
        <v>0</v>
      </c>
      <c r="B323" s="5">
        <f>IF(A323="","",IFERROR(VLOOKUP(A323,'بيانات العاملين'!$A$2:$J$501,2,FALSE),""))</f>
        <v>0</v>
      </c>
      <c r="C323" s="5">
        <f>IF(A323="","",IFERROR(VLOOKUP(A323,'بيانات العاملين'!$A$2:$J$501,4,FALSE),""))</f>
        <v>0</v>
      </c>
      <c r="D323" s="9">
        <f>IF(A323="","",IFERROR(VLOOKUP(A323,'بيانات العاملين'!$A$2:$J$501,8,FALSE),0))</f>
        <v>0</v>
      </c>
      <c r="E323" s="9">
        <f>IF(A323="","",MAX(0,D323*IFERROR(VLOOKUP(A323,'مدخلات الشهر'!$A$2:$K$501,3,FALSE),0)/(IFERROR(VLOOKUP(A323,'مدخلات الشهر'!$A$2:$K$501,3,FALSE),0)+IFERROR(VLOOKUP(A323,'مدخلات الشهر'!$A$2:$K$501,4,FALSE),0),1)))</f>
        <v>0</v>
      </c>
      <c r="F323" s="9">
        <f>IF(A323="","",IFERROR(VLOOKUP(A323,'مدخلات الشهر'!$A$2:$K$501,5,FALSE),0))</f>
        <v>0</v>
      </c>
      <c r="G323" s="9">
        <f>IF(A323="","",IFERROR(VLOOKUP(A323,'مدخلات الشهر'!$A$2:$K$501,6,FALSE),0))</f>
        <v>0</v>
      </c>
      <c r="H323" s="9">
        <f>IF(A323="","",IFERROR(VLOOKUP(A323,'مدخلات الشهر'!$A$2:$K$501,7,FALSE),0))</f>
        <v>0</v>
      </c>
      <c r="I323" s="9">
        <f>IF(A323="","",E323+F323+G323)</f>
        <v>0</v>
      </c>
      <c r="J323" s="9">
        <f>IF(A323="","",IFERROR(VLOOKUP(A323,'بيانات العاملين'!$A$2:$J$501,9,FALSE),0))</f>
        <v>0</v>
      </c>
      <c r="K323" s="9">
        <f>IF(A323="","",J323*'إعدادات'!$B$4)</f>
        <v>0</v>
      </c>
      <c r="L323" s="9">
        <f>IF(A323="","",SUM(MAX(0,MIN(MAX(0,(I323-K323)*'إعدادات'!$B$9-'إعدادات'!$B$8),'إعدادات'!$C$13)-'إعدادات'!$B$13)*'إعدادات'!$D$13,MAX(0,MIN(MAX(0,(I323-K323)*'إعدادات'!$B$9-'إعدادات'!$B$8),'إعدادات'!$C$14)-'إعدادات'!$B$14)*'إعدادات'!$D$14,MAX(0,MIN(MAX(0,(I323-K323)*'إعدادات'!$B$9-'إعدادات'!$B$8),'إعدادات'!$C$15)-'إعدادات'!$B$15)*'إعدادات'!$D$15,MAX(0,MIN(MAX(0,(I323-K323)*'إعدادات'!$B$9-'إعدادات'!$B$8),'إعدادات'!$C$16)-'إعدادات'!$B$16)*'إعدادات'!$D$16,MAX(0,MIN(MAX(0,(I323-K323)*'إعدادات'!$B$9-'إعدادات'!$B$8),'إعدادات'!$C$17)-'إعدادات'!$B$17)*'إعدادات'!$D$17,MAX(0,MIN(MAX(0,(I323-K323)*'إعدادات'!$B$9-'إعدادات'!$B$8),'إعدادات'!$C$18)-'إعدادات'!$B$18)*'إعدادات'!$D$18)/'إعدادات'!$B$9)</f>
        <v>0</v>
      </c>
      <c r="M323" s="9">
        <f>IF(A323="","",IFERROR(VLOOKUP(A323,'مدخلات الشهر'!$A$2:$K$501,8,FALSE),0))</f>
        <v>0</v>
      </c>
      <c r="N323" s="9">
        <f>IF(A323="","",IFERROR(VLOOKUP(A323,'مدخلات الشهر'!$A$2:$K$501,9,FALSE),0))</f>
        <v>0</v>
      </c>
      <c r="O323" s="9">
        <f>IF(A323="","",IFERROR(VLOOKUP(A323,'مدخلات الشهر'!$A$2:$K$501,10,FALSE),0))</f>
        <v>0</v>
      </c>
      <c r="P323" s="9">
        <f>IF(A323="","",SUM(K323:L323,M323:O323))</f>
        <v>0</v>
      </c>
      <c r="Q323" s="9">
        <f>IF(A323="","",E323+F323+G323+H323-P323)</f>
        <v>0</v>
      </c>
      <c r="R323" s="9">
        <f>IF(A323="","",J323*'إعدادات'!$B$5)</f>
        <v>0</v>
      </c>
      <c r="S323" s="9">
        <f>IF(A323="","",Q323+R323)</f>
        <v>0</v>
      </c>
    </row>
    <row r="324" spans="1:19" ht="20" customHeight="1">
      <c r="A324" s="5">
        <f>IF('بيانات العاملين'!A324="","",'بيانات العاملين'!A324)</f>
        <v>0</v>
      </c>
      <c r="B324" s="5">
        <f>IF(A324="","",IFERROR(VLOOKUP(A324,'بيانات العاملين'!$A$2:$J$501,2,FALSE),""))</f>
        <v>0</v>
      </c>
      <c r="C324" s="5">
        <f>IF(A324="","",IFERROR(VLOOKUP(A324,'بيانات العاملين'!$A$2:$J$501,4,FALSE),""))</f>
        <v>0</v>
      </c>
      <c r="D324" s="9">
        <f>IF(A324="","",IFERROR(VLOOKUP(A324,'بيانات العاملين'!$A$2:$J$501,8,FALSE),0))</f>
        <v>0</v>
      </c>
      <c r="E324" s="9">
        <f>IF(A324="","",MAX(0,D324*IFERROR(VLOOKUP(A324,'مدخلات الشهر'!$A$2:$K$501,3,FALSE),0)/(IFERROR(VLOOKUP(A324,'مدخلات الشهر'!$A$2:$K$501,3,FALSE),0)+IFERROR(VLOOKUP(A324,'مدخلات الشهر'!$A$2:$K$501,4,FALSE),0),1)))</f>
        <v>0</v>
      </c>
      <c r="F324" s="9">
        <f>IF(A324="","",IFERROR(VLOOKUP(A324,'مدخلات الشهر'!$A$2:$K$501,5,FALSE),0))</f>
        <v>0</v>
      </c>
      <c r="G324" s="9">
        <f>IF(A324="","",IFERROR(VLOOKUP(A324,'مدخلات الشهر'!$A$2:$K$501,6,FALSE),0))</f>
        <v>0</v>
      </c>
      <c r="H324" s="9">
        <f>IF(A324="","",IFERROR(VLOOKUP(A324,'مدخلات الشهر'!$A$2:$K$501,7,FALSE),0))</f>
        <v>0</v>
      </c>
      <c r="I324" s="9">
        <f>IF(A324="","",E324+F324+G324)</f>
        <v>0</v>
      </c>
      <c r="J324" s="9">
        <f>IF(A324="","",IFERROR(VLOOKUP(A324,'بيانات العاملين'!$A$2:$J$501,9,FALSE),0))</f>
        <v>0</v>
      </c>
      <c r="K324" s="9">
        <f>IF(A324="","",J324*'إعدادات'!$B$4)</f>
        <v>0</v>
      </c>
      <c r="L324" s="9">
        <f>IF(A324="","",SUM(MAX(0,MIN(MAX(0,(I324-K324)*'إعدادات'!$B$9-'إعدادات'!$B$8),'إعدادات'!$C$13)-'إعدادات'!$B$13)*'إعدادات'!$D$13,MAX(0,MIN(MAX(0,(I324-K324)*'إعدادات'!$B$9-'إعدادات'!$B$8),'إعدادات'!$C$14)-'إعدادات'!$B$14)*'إعدادات'!$D$14,MAX(0,MIN(MAX(0,(I324-K324)*'إعدادات'!$B$9-'إعدادات'!$B$8),'إعدادات'!$C$15)-'إعدادات'!$B$15)*'إعدادات'!$D$15,MAX(0,MIN(MAX(0,(I324-K324)*'إعدادات'!$B$9-'إعدادات'!$B$8),'إعدادات'!$C$16)-'إعدادات'!$B$16)*'إعدادات'!$D$16,MAX(0,MIN(MAX(0,(I324-K324)*'إعدادات'!$B$9-'إعدادات'!$B$8),'إعدادات'!$C$17)-'إعدادات'!$B$17)*'إعدادات'!$D$17,MAX(0,MIN(MAX(0,(I324-K324)*'إعدادات'!$B$9-'إعدادات'!$B$8),'إعدادات'!$C$18)-'إعدادات'!$B$18)*'إعدادات'!$D$18)/'إعدادات'!$B$9)</f>
        <v>0</v>
      </c>
      <c r="M324" s="9">
        <f>IF(A324="","",IFERROR(VLOOKUP(A324,'مدخلات الشهر'!$A$2:$K$501,8,FALSE),0))</f>
        <v>0</v>
      </c>
      <c r="N324" s="9">
        <f>IF(A324="","",IFERROR(VLOOKUP(A324,'مدخلات الشهر'!$A$2:$K$501,9,FALSE),0))</f>
        <v>0</v>
      </c>
      <c r="O324" s="9">
        <f>IF(A324="","",IFERROR(VLOOKUP(A324,'مدخلات الشهر'!$A$2:$K$501,10,FALSE),0))</f>
        <v>0</v>
      </c>
      <c r="P324" s="9">
        <f>IF(A324="","",SUM(K324:L324,M324:O324))</f>
        <v>0</v>
      </c>
      <c r="Q324" s="9">
        <f>IF(A324="","",E324+F324+G324+H324-P324)</f>
        <v>0</v>
      </c>
      <c r="R324" s="9">
        <f>IF(A324="","",J324*'إعدادات'!$B$5)</f>
        <v>0</v>
      </c>
      <c r="S324" s="9">
        <f>IF(A324="","",Q324+R324)</f>
        <v>0</v>
      </c>
    </row>
    <row r="325" spans="1:19" ht="20" customHeight="1">
      <c r="A325" s="5">
        <f>IF('بيانات العاملين'!A325="","",'بيانات العاملين'!A325)</f>
        <v>0</v>
      </c>
      <c r="B325" s="5">
        <f>IF(A325="","",IFERROR(VLOOKUP(A325,'بيانات العاملين'!$A$2:$J$501,2,FALSE),""))</f>
        <v>0</v>
      </c>
      <c r="C325" s="5">
        <f>IF(A325="","",IFERROR(VLOOKUP(A325,'بيانات العاملين'!$A$2:$J$501,4,FALSE),""))</f>
        <v>0</v>
      </c>
      <c r="D325" s="9">
        <f>IF(A325="","",IFERROR(VLOOKUP(A325,'بيانات العاملين'!$A$2:$J$501,8,FALSE),0))</f>
        <v>0</v>
      </c>
      <c r="E325" s="9">
        <f>IF(A325="","",MAX(0,D325*IFERROR(VLOOKUP(A325,'مدخلات الشهر'!$A$2:$K$501,3,FALSE),0)/(IFERROR(VLOOKUP(A325,'مدخلات الشهر'!$A$2:$K$501,3,FALSE),0)+IFERROR(VLOOKUP(A325,'مدخلات الشهر'!$A$2:$K$501,4,FALSE),0),1)))</f>
        <v>0</v>
      </c>
      <c r="F325" s="9">
        <f>IF(A325="","",IFERROR(VLOOKUP(A325,'مدخلات الشهر'!$A$2:$K$501,5,FALSE),0))</f>
        <v>0</v>
      </c>
      <c r="G325" s="9">
        <f>IF(A325="","",IFERROR(VLOOKUP(A325,'مدخلات الشهر'!$A$2:$K$501,6,FALSE),0))</f>
        <v>0</v>
      </c>
      <c r="H325" s="9">
        <f>IF(A325="","",IFERROR(VLOOKUP(A325,'مدخلات الشهر'!$A$2:$K$501,7,FALSE),0))</f>
        <v>0</v>
      </c>
      <c r="I325" s="9">
        <f>IF(A325="","",E325+F325+G325)</f>
        <v>0</v>
      </c>
      <c r="J325" s="9">
        <f>IF(A325="","",IFERROR(VLOOKUP(A325,'بيانات العاملين'!$A$2:$J$501,9,FALSE),0))</f>
        <v>0</v>
      </c>
      <c r="K325" s="9">
        <f>IF(A325="","",J325*'إعدادات'!$B$4)</f>
        <v>0</v>
      </c>
      <c r="L325" s="9">
        <f>IF(A325="","",SUM(MAX(0,MIN(MAX(0,(I325-K325)*'إعدادات'!$B$9-'إعدادات'!$B$8),'إعدادات'!$C$13)-'إعدادات'!$B$13)*'إعدادات'!$D$13,MAX(0,MIN(MAX(0,(I325-K325)*'إعدادات'!$B$9-'إعدادات'!$B$8),'إعدادات'!$C$14)-'إعدادات'!$B$14)*'إعدادات'!$D$14,MAX(0,MIN(MAX(0,(I325-K325)*'إعدادات'!$B$9-'إعدادات'!$B$8),'إعدادات'!$C$15)-'إعدادات'!$B$15)*'إعدادات'!$D$15,MAX(0,MIN(MAX(0,(I325-K325)*'إعدادات'!$B$9-'إعدادات'!$B$8),'إعدادات'!$C$16)-'إعدادات'!$B$16)*'إعدادات'!$D$16,MAX(0,MIN(MAX(0,(I325-K325)*'إعدادات'!$B$9-'إعدادات'!$B$8),'إعدادات'!$C$17)-'إعدادات'!$B$17)*'إعدادات'!$D$17,MAX(0,MIN(MAX(0,(I325-K325)*'إعدادات'!$B$9-'إعدادات'!$B$8),'إعدادات'!$C$18)-'إعدادات'!$B$18)*'إعدادات'!$D$18)/'إعدادات'!$B$9)</f>
        <v>0</v>
      </c>
      <c r="M325" s="9">
        <f>IF(A325="","",IFERROR(VLOOKUP(A325,'مدخلات الشهر'!$A$2:$K$501,8,FALSE),0))</f>
        <v>0</v>
      </c>
      <c r="N325" s="9">
        <f>IF(A325="","",IFERROR(VLOOKUP(A325,'مدخلات الشهر'!$A$2:$K$501,9,FALSE),0))</f>
        <v>0</v>
      </c>
      <c r="O325" s="9">
        <f>IF(A325="","",IFERROR(VLOOKUP(A325,'مدخلات الشهر'!$A$2:$K$501,10,FALSE),0))</f>
        <v>0</v>
      </c>
      <c r="P325" s="9">
        <f>IF(A325="","",SUM(K325:L325,M325:O325))</f>
        <v>0</v>
      </c>
      <c r="Q325" s="9">
        <f>IF(A325="","",E325+F325+G325+H325-P325)</f>
        <v>0</v>
      </c>
      <c r="R325" s="9">
        <f>IF(A325="","",J325*'إعدادات'!$B$5)</f>
        <v>0</v>
      </c>
      <c r="S325" s="9">
        <f>IF(A325="","",Q325+R325)</f>
        <v>0</v>
      </c>
    </row>
    <row r="326" spans="1:19" ht="20" customHeight="1">
      <c r="A326" s="5">
        <f>IF('بيانات العاملين'!A326="","",'بيانات العاملين'!A326)</f>
        <v>0</v>
      </c>
      <c r="B326" s="5">
        <f>IF(A326="","",IFERROR(VLOOKUP(A326,'بيانات العاملين'!$A$2:$J$501,2,FALSE),""))</f>
        <v>0</v>
      </c>
      <c r="C326" s="5">
        <f>IF(A326="","",IFERROR(VLOOKUP(A326,'بيانات العاملين'!$A$2:$J$501,4,FALSE),""))</f>
        <v>0</v>
      </c>
      <c r="D326" s="9">
        <f>IF(A326="","",IFERROR(VLOOKUP(A326,'بيانات العاملين'!$A$2:$J$501,8,FALSE),0))</f>
        <v>0</v>
      </c>
      <c r="E326" s="9">
        <f>IF(A326="","",MAX(0,D326*IFERROR(VLOOKUP(A326,'مدخلات الشهر'!$A$2:$K$501,3,FALSE),0)/(IFERROR(VLOOKUP(A326,'مدخلات الشهر'!$A$2:$K$501,3,FALSE),0)+IFERROR(VLOOKUP(A326,'مدخلات الشهر'!$A$2:$K$501,4,FALSE),0),1)))</f>
        <v>0</v>
      </c>
      <c r="F326" s="9">
        <f>IF(A326="","",IFERROR(VLOOKUP(A326,'مدخلات الشهر'!$A$2:$K$501,5,FALSE),0))</f>
        <v>0</v>
      </c>
      <c r="G326" s="9">
        <f>IF(A326="","",IFERROR(VLOOKUP(A326,'مدخلات الشهر'!$A$2:$K$501,6,FALSE),0))</f>
        <v>0</v>
      </c>
      <c r="H326" s="9">
        <f>IF(A326="","",IFERROR(VLOOKUP(A326,'مدخلات الشهر'!$A$2:$K$501,7,FALSE),0))</f>
        <v>0</v>
      </c>
      <c r="I326" s="9">
        <f>IF(A326="","",E326+F326+G326)</f>
        <v>0</v>
      </c>
      <c r="J326" s="9">
        <f>IF(A326="","",IFERROR(VLOOKUP(A326,'بيانات العاملين'!$A$2:$J$501,9,FALSE),0))</f>
        <v>0</v>
      </c>
      <c r="K326" s="9">
        <f>IF(A326="","",J326*'إعدادات'!$B$4)</f>
        <v>0</v>
      </c>
      <c r="L326" s="9">
        <f>IF(A326="","",SUM(MAX(0,MIN(MAX(0,(I326-K326)*'إعدادات'!$B$9-'إعدادات'!$B$8),'إعدادات'!$C$13)-'إعدادات'!$B$13)*'إعدادات'!$D$13,MAX(0,MIN(MAX(0,(I326-K326)*'إعدادات'!$B$9-'إعدادات'!$B$8),'إعدادات'!$C$14)-'إعدادات'!$B$14)*'إعدادات'!$D$14,MAX(0,MIN(MAX(0,(I326-K326)*'إعدادات'!$B$9-'إعدادات'!$B$8),'إعدادات'!$C$15)-'إعدادات'!$B$15)*'إعدادات'!$D$15,MAX(0,MIN(MAX(0,(I326-K326)*'إعدادات'!$B$9-'إعدادات'!$B$8),'إعدادات'!$C$16)-'إعدادات'!$B$16)*'إعدادات'!$D$16,MAX(0,MIN(MAX(0,(I326-K326)*'إعدادات'!$B$9-'إعدادات'!$B$8),'إعدادات'!$C$17)-'إعدادات'!$B$17)*'إعدادات'!$D$17,MAX(0,MIN(MAX(0,(I326-K326)*'إعدادات'!$B$9-'إعدادات'!$B$8),'إعدادات'!$C$18)-'إعدادات'!$B$18)*'إعدادات'!$D$18)/'إعدادات'!$B$9)</f>
        <v>0</v>
      </c>
      <c r="M326" s="9">
        <f>IF(A326="","",IFERROR(VLOOKUP(A326,'مدخلات الشهر'!$A$2:$K$501,8,FALSE),0))</f>
        <v>0</v>
      </c>
      <c r="N326" s="9">
        <f>IF(A326="","",IFERROR(VLOOKUP(A326,'مدخلات الشهر'!$A$2:$K$501,9,FALSE),0))</f>
        <v>0</v>
      </c>
      <c r="O326" s="9">
        <f>IF(A326="","",IFERROR(VLOOKUP(A326,'مدخلات الشهر'!$A$2:$K$501,10,FALSE),0))</f>
        <v>0</v>
      </c>
      <c r="P326" s="9">
        <f>IF(A326="","",SUM(K326:L326,M326:O326))</f>
        <v>0</v>
      </c>
      <c r="Q326" s="9">
        <f>IF(A326="","",E326+F326+G326+H326-P326)</f>
        <v>0</v>
      </c>
      <c r="R326" s="9">
        <f>IF(A326="","",J326*'إعدادات'!$B$5)</f>
        <v>0</v>
      </c>
      <c r="S326" s="9">
        <f>IF(A326="","",Q326+R326)</f>
        <v>0</v>
      </c>
    </row>
    <row r="327" spans="1:19" ht="20" customHeight="1">
      <c r="A327" s="5">
        <f>IF('بيانات العاملين'!A327="","",'بيانات العاملين'!A327)</f>
        <v>0</v>
      </c>
      <c r="B327" s="5">
        <f>IF(A327="","",IFERROR(VLOOKUP(A327,'بيانات العاملين'!$A$2:$J$501,2,FALSE),""))</f>
        <v>0</v>
      </c>
      <c r="C327" s="5">
        <f>IF(A327="","",IFERROR(VLOOKUP(A327,'بيانات العاملين'!$A$2:$J$501,4,FALSE),""))</f>
        <v>0</v>
      </c>
      <c r="D327" s="9">
        <f>IF(A327="","",IFERROR(VLOOKUP(A327,'بيانات العاملين'!$A$2:$J$501,8,FALSE),0))</f>
        <v>0</v>
      </c>
      <c r="E327" s="9">
        <f>IF(A327="","",MAX(0,D327*IFERROR(VLOOKUP(A327,'مدخلات الشهر'!$A$2:$K$501,3,FALSE),0)/(IFERROR(VLOOKUP(A327,'مدخلات الشهر'!$A$2:$K$501,3,FALSE),0)+IFERROR(VLOOKUP(A327,'مدخلات الشهر'!$A$2:$K$501,4,FALSE),0),1)))</f>
        <v>0</v>
      </c>
      <c r="F327" s="9">
        <f>IF(A327="","",IFERROR(VLOOKUP(A327,'مدخلات الشهر'!$A$2:$K$501,5,FALSE),0))</f>
        <v>0</v>
      </c>
      <c r="G327" s="9">
        <f>IF(A327="","",IFERROR(VLOOKUP(A327,'مدخلات الشهر'!$A$2:$K$501,6,FALSE),0))</f>
        <v>0</v>
      </c>
      <c r="H327" s="9">
        <f>IF(A327="","",IFERROR(VLOOKUP(A327,'مدخلات الشهر'!$A$2:$K$501,7,FALSE),0))</f>
        <v>0</v>
      </c>
      <c r="I327" s="9">
        <f>IF(A327="","",E327+F327+G327)</f>
        <v>0</v>
      </c>
      <c r="J327" s="9">
        <f>IF(A327="","",IFERROR(VLOOKUP(A327,'بيانات العاملين'!$A$2:$J$501,9,FALSE),0))</f>
        <v>0</v>
      </c>
      <c r="K327" s="9">
        <f>IF(A327="","",J327*'إعدادات'!$B$4)</f>
        <v>0</v>
      </c>
      <c r="L327" s="9">
        <f>IF(A327="","",SUM(MAX(0,MIN(MAX(0,(I327-K327)*'إعدادات'!$B$9-'إعدادات'!$B$8),'إعدادات'!$C$13)-'إعدادات'!$B$13)*'إعدادات'!$D$13,MAX(0,MIN(MAX(0,(I327-K327)*'إعدادات'!$B$9-'إعدادات'!$B$8),'إعدادات'!$C$14)-'إعدادات'!$B$14)*'إعدادات'!$D$14,MAX(0,MIN(MAX(0,(I327-K327)*'إعدادات'!$B$9-'إعدادات'!$B$8),'إعدادات'!$C$15)-'إعدادات'!$B$15)*'إعدادات'!$D$15,MAX(0,MIN(MAX(0,(I327-K327)*'إعدادات'!$B$9-'إعدادات'!$B$8),'إعدادات'!$C$16)-'إعدادات'!$B$16)*'إعدادات'!$D$16,MAX(0,MIN(MAX(0,(I327-K327)*'إعدادات'!$B$9-'إعدادات'!$B$8),'إعدادات'!$C$17)-'إعدادات'!$B$17)*'إعدادات'!$D$17,MAX(0,MIN(MAX(0,(I327-K327)*'إعدادات'!$B$9-'إعدادات'!$B$8),'إعدادات'!$C$18)-'إعدادات'!$B$18)*'إعدادات'!$D$18)/'إعدادات'!$B$9)</f>
        <v>0</v>
      </c>
      <c r="M327" s="9">
        <f>IF(A327="","",IFERROR(VLOOKUP(A327,'مدخلات الشهر'!$A$2:$K$501,8,FALSE),0))</f>
        <v>0</v>
      </c>
      <c r="N327" s="9">
        <f>IF(A327="","",IFERROR(VLOOKUP(A327,'مدخلات الشهر'!$A$2:$K$501,9,FALSE),0))</f>
        <v>0</v>
      </c>
      <c r="O327" s="9">
        <f>IF(A327="","",IFERROR(VLOOKUP(A327,'مدخلات الشهر'!$A$2:$K$501,10,FALSE),0))</f>
        <v>0</v>
      </c>
      <c r="P327" s="9">
        <f>IF(A327="","",SUM(K327:L327,M327:O327))</f>
        <v>0</v>
      </c>
      <c r="Q327" s="9">
        <f>IF(A327="","",E327+F327+G327+H327-P327)</f>
        <v>0</v>
      </c>
      <c r="R327" s="9">
        <f>IF(A327="","",J327*'إعدادات'!$B$5)</f>
        <v>0</v>
      </c>
      <c r="S327" s="9">
        <f>IF(A327="","",Q327+R327)</f>
        <v>0</v>
      </c>
    </row>
    <row r="328" spans="1:19" ht="20" customHeight="1">
      <c r="A328" s="5">
        <f>IF('بيانات العاملين'!A328="","",'بيانات العاملين'!A328)</f>
        <v>0</v>
      </c>
      <c r="B328" s="5">
        <f>IF(A328="","",IFERROR(VLOOKUP(A328,'بيانات العاملين'!$A$2:$J$501,2,FALSE),""))</f>
        <v>0</v>
      </c>
      <c r="C328" s="5">
        <f>IF(A328="","",IFERROR(VLOOKUP(A328,'بيانات العاملين'!$A$2:$J$501,4,FALSE),""))</f>
        <v>0</v>
      </c>
      <c r="D328" s="9">
        <f>IF(A328="","",IFERROR(VLOOKUP(A328,'بيانات العاملين'!$A$2:$J$501,8,FALSE),0))</f>
        <v>0</v>
      </c>
      <c r="E328" s="9">
        <f>IF(A328="","",MAX(0,D328*IFERROR(VLOOKUP(A328,'مدخلات الشهر'!$A$2:$K$501,3,FALSE),0)/(IFERROR(VLOOKUP(A328,'مدخلات الشهر'!$A$2:$K$501,3,FALSE),0)+IFERROR(VLOOKUP(A328,'مدخلات الشهر'!$A$2:$K$501,4,FALSE),0),1)))</f>
        <v>0</v>
      </c>
      <c r="F328" s="9">
        <f>IF(A328="","",IFERROR(VLOOKUP(A328,'مدخلات الشهر'!$A$2:$K$501,5,FALSE),0))</f>
        <v>0</v>
      </c>
      <c r="G328" s="9">
        <f>IF(A328="","",IFERROR(VLOOKUP(A328,'مدخلات الشهر'!$A$2:$K$501,6,FALSE),0))</f>
        <v>0</v>
      </c>
      <c r="H328" s="9">
        <f>IF(A328="","",IFERROR(VLOOKUP(A328,'مدخلات الشهر'!$A$2:$K$501,7,FALSE),0))</f>
        <v>0</v>
      </c>
      <c r="I328" s="9">
        <f>IF(A328="","",E328+F328+G328)</f>
        <v>0</v>
      </c>
      <c r="J328" s="9">
        <f>IF(A328="","",IFERROR(VLOOKUP(A328,'بيانات العاملين'!$A$2:$J$501,9,FALSE),0))</f>
        <v>0</v>
      </c>
      <c r="K328" s="9">
        <f>IF(A328="","",J328*'إعدادات'!$B$4)</f>
        <v>0</v>
      </c>
      <c r="L328" s="9">
        <f>IF(A328="","",SUM(MAX(0,MIN(MAX(0,(I328-K328)*'إعدادات'!$B$9-'إعدادات'!$B$8),'إعدادات'!$C$13)-'إعدادات'!$B$13)*'إعدادات'!$D$13,MAX(0,MIN(MAX(0,(I328-K328)*'إعدادات'!$B$9-'إعدادات'!$B$8),'إعدادات'!$C$14)-'إعدادات'!$B$14)*'إعدادات'!$D$14,MAX(0,MIN(MAX(0,(I328-K328)*'إعدادات'!$B$9-'إعدادات'!$B$8),'إعدادات'!$C$15)-'إعدادات'!$B$15)*'إعدادات'!$D$15,MAX(0,MIN(MAX(0,(I328-K328)*'إعدادات'!$B$9-'إعدادات'!$B$8),'إعدادات'!$C$16)-'إعدادات'!$B$16)*'إعدادات'!$D$16,MAX(0,MIN(MAX(0,(I328-K328)*'إعدادات'!$B$9-'إعدادات'!$B$8),'إعدادات'!$C$17)-'إعدادات'!$B$17)*'إعدادات'!$D$17,MAX(0,MIN(MAX(0,(I328-K328)*'إعدادات'!$B$9-'إعدادات'!$B$8),'إعدادات'!$C$18)-'إعدادات'!$B$18)*'إعدادات'!$D$18)/'إعدادات'!$B$9)</f>
        <v>0</v>
      </c>
      <c r="M328" s="9">
        <f>IF(A328="","",IFERROR(VLOOKUP(A328,'مدخلات الشهر'!$A$2:$K$501,8,FALSE),0))</f>
        <v>0</v>
      </c>
      <c r="N328" s="9">
        <f>IF(A328="","",IFERROR(VLOOKUP(A328,'مدخلات الشهر'!$A$2:$K$501,9,FALSE),0))</f>
        <v>0</v>
      </c>
      <c r="O328" s="9">
        <f>IF(A328="","",IFERROR(VLOOKUP(A328,'مدخلات الشهر'!$A$2:$K$501,10,FALSE),0))</f>
        <v>0</v>
      </c>
      <c r="P328" s="9">
        <f>IF(A328="","",SUM(K328:L328,M328:O328))</f>
        <v>0</v>
      </c>
      <c r="Q328" s="9">
        <f>IF(A328="","",E328+F328+G328+H328-P328)</f>
        <v>0</v>
      </c>
      <c r="R328" s="9">
        <f>IF(A328="","",J328*'إعدادات'!$B$5)</f>
        <v>0</v>
      </c>
      <c r="S328" s="9">
        <f>IF(A328="","",Q328+R328)</f>
        <v>0</v>
      </c>
    </row>
    <row r="329" spans="1:19" ht="20" customHeight="1">
      <c r="A329" s="5">
        <f>IF('بيانات العاملين'!A329="","",'بيانات العاملين'!A329)</f>
        <v>0</v>
      </c>
      <c r="B329" s="5">
        <f>IF(A329="","",IFERROR(VLOOKUP(A329,'بيانات العاملين'!$A$2:$J$501,2,FALSE),""))</f>
        <v>0</v>
      </c>
      <c r="C329" s="5">
        <f>IF(A329="","",IFERROR(VLOOKUP(A329,'بيانات العاملين'!$A$2:$J$501,4,FALSE),""))</f>
        <v>0</v>
      </c>
      <c r="D329" s="9">
        <f>IF(A329="","",IFERROR(VLOOKUP(A329,'بيانات العاملين'!$A$2:$J$501,8,FALSE),0))</f>
        <v>0</v>
      </c>
      <c r="E329" s="9">
        <f>IF(A329="","",MAX(0,D329*IFERROR(VLOOKUP(A329,'مدخلات الشهر'!$A$2:$K$501,3,FALSE),0)/(IFERROR(VLOOKUP(A329,'مدخلات الشهر'!$A$2:$K$501,3,FALSE),0)+IFERROR(VLOOKUP(A329,'مدخلات الشهر'!$A$2:$K$501,4,FALSE),0),1)))</f>
        <v>0</v>
      </c>
      <c r="F329" s="9">
        <f>IF(A329="","",IFERROR(VLOOKUP(A329,'مدخلات الشهر'!$A$2:$K$501,5,FALSE),0))</f>
        <v>0</v>
      </c>
      <c r="G329" s="9">
        <f>IF(A329="","",IFERROR(VLOOKUP(A329,'مدخلات الشهر'!$A$2:$K$501,6,FALSE),0))</f>
        <v>0</v>
      </c>
      <c r="H329" s="9">
        <f>IF(A329="","",IFERROR(VLOOKUP(A329,'مدخلات الشهر'!$A$2:$K$501,7,FALSE),0))</f>
        <v>0</v>
      </c>
      <c r="I329" s="9">
        <f>IF(A329="","",E329+F329+G329)</f>
        <v>0</v>
      </c>
      <c r="J329" s="9">
        <f>IF(A329="","",IFERROR(VLOOKUP(A329,'بيانات العاملين'!$A$2:$J$501,9,FALSE),0))</f>
        <v>0</v>
      </c>
      <c r="K329" s="9">
        <f>IF(A329="","",J329*'إعدادات'!$B$4)</f>
        <v>0</v>
      </c>
      <c r="L329" s="9">
        <f>IF(A329="","",SUM(MAX(0,MIN(MAX(0,(I329-K329)*'إعدادات'!$B$9-'إعدادات'!$B$8),'إعدادات'!$C$13)-'إعدادات'!$B$13)*'إعدادات'!$D$13,MAX(0,MIN(MAX(0,(I329-K329)*'إعدادات'!$B$9-'إعدادات'!$B$8),'إعدادات'!$C$14)-'إعدادات'!$B$14)*'إعدادات'!$D$14,MAX(0,MIN(MAX(0,(I329-K329)*'إعدادات'!$B$9-'إعدادات'!$B$8),'إعدادات'!$C$15)-'إعدادات'!$B$15)*'إعدادات'!$D$15,MAX(0,MIN(MAX(0,(I329-K329)*'إعدادات'!$B$9-'إعدادات'!$B$8),'إعدادات'!$C$16)-'إعدادات'!$B$16)*'إعدادات'!$D$16,MAX(0,MIN(MAX(0,(I329-K329)*'إعدادات'!$B$9-'إعدادات'!$B$8),'إعدادات'!$C$17)-'إعدادات'!$B$17)*'إعدادات'!$D$17,MAX(0,MIN(MAX(0,(I329-K329)*'إعدادات'!$B$9-'إعدادات'!$B$8),'إعدادات'!$C$18)-'إعدادات'!$B$18)*'إعدادات'!$D$18)/'إعدادات'!$B$9)</f>
        <v>0</v>
      </c>
      <c r="M329" s="9">
        <f>IF(A329="","",IFERROR(VLOOKUP(A329,'مدخلات الشهر'!$A$2:$K$501,8,FALSE),0))</f>
        <v>0</v>
      </c>
      <c r="N329" s="9">
        <f>IF(A329="","",IFERROR(VLOOKUP(A329,'مدخلات الشهر'!$A$2:$K$501,9,FALSE),0))</f>
        <v>0</v>
      </c>
      <c r="O329" s="9">
        <f>IF(A329="","",IFERROR(VLOOKUP(A329,'مدخلات الشهر'!$A$2:$K$501,10,FALSE),0))</f>
        <v>0</v>
      </c>
      <c r="P329" s="9">
        <f>IF(A329="","",SUM(K329:L329,M329:O329))</f>
        <v>0</v>
      </c>
      <c r="Q329" s="9">
        <f>IF(A329="","",E329+F329+G329+H329-P329)</f>
        <v>0</v>
      </c>
      <c r="R329" s="9">
        <f>IF(A329="","",J329*'إعدادات'!$B$5)</f>
        <v>0</v>
      </c>
      <c r="S329" s="9">
        <f>IF(A329="","",Q329+R329)</f>
        <v>0</v>
      </c>
    </row>
    <row r="330" spans="1:19" ht="20" customHeight="1">
      <c r="A330" s="5">
        <f>IF('بيانات العاملين'!A330="","",'بيانات العاملين'!A330)</f>
        <v>0</v>
      </c>
      <c r="B330" s="5">
        <f>IF(A330="","",IFERROR(VLOOKUP(A330,'بيانات العاملين'!$A$2:$J$501,2,FALSE),""))</f>
        <v>0</v>
      </c>
      <c r="C330" s="5">
        <f>IF(A330="","",IFERROR(VLOOKUP(A330,'بيانات العاملين'!$A$2:$J$501,4,FALSE),""))</f>
        <v>0</v>
      </c>
      <c r="D330" s="9">
        <f>IF(A330="","",IFERROR(VLOOKUP(A330,'بيانات العاملين'!$A$2:$J$501,8,FALSE),0))</f>
        <v>0</v>
      </c>
      <c r="E330" s="9">
        <f>IF(A330="","",MAX(0,D330*IFERROR(VLOOKUP(A330,'مدخلات الشهر'!$A$2:$K$501,3,FALSE),0)/(IFERROR(VLOOKUP(A330,'مدخلات الشهر'!$A$2:$K$501,3,FALSE),0)+IFERROR(VLOOKUP(A330,'مدخلات الشهر'!$A$2:$K$501,4,FALSE),0),1)))</f>
        <v>0</v>
      </c>
      <c r="F330" s="9">
        <f>IF(A330="","",IFERROR(VLOOKUP(A330,'مدخلات الشهر'!$A$2:$K$501,5,FALSE),0))</f>
        <v>0</v>
      </c>
      <c r="G330" s="9">
        <f>IF(A330="","",IFERROR(VLOOKUP(A330,'مدخلات الشهر'!$A$2:$K$501,6,FALSE),0))</f>
        <v>0</v>
      </c>
      <c r="H330" s="9">
        <f>IF(A330="","",IFERROR(VLOOKUP(A330,'مدخلات الشهر'!$A$2:$K$501,7,FALSE),0))</f>
        <v>0</v>
      </c>
      <c r="I330" s="9">
        <f>IF(A330="","",E330+F330+G330)</f>
        <v>0</v>
      </c>
      <c r="J330" s="9">
        <f>IF(A330="","",IFERROR(VLOOKUP(A330,'بيانات العاملين'!$A$2:$J$501,9,FALSE),0))</f>
        <v>0</v>
      </c>
      <c r="K330" s="9">
        <f>IF(A330="","",J330*'إعدادات'!$B$4)</f>
        <v>0</v>
      </c>
      <c r="L330" s="9">
        <f>IF(A330="","",SUM(MAX(0,MIN(MAX(0,(I330-K330)*'إعدادات'!$B$9-'إعدادات'!$B$8),'إعدادات'!$C$13)-'إعدادات'!$B$13)*'إعدادات'!$D$13,MAX(0,MIN(MAX(0,(I330-K330)*'إعدادات'!$B$9-'إعدادات'!$B$8),'إعدادات'!$C$14)-'إعدادات'!$B$14)*'إعدادات'!$D$14,MAX(0,MIN(MAX(0,(I330-K330)*'إعدادات'!$B$9-'إعدادات'!$B$8),'إعدادات'!$C$15)-'إعدادات'!$B$15)*'إعدادات'!$D$15,MAX(0,MIN(MAX(0,(I330-K330)*'إعدادات'!$B$9-'إعدادات'!$B$8),'إعدادات'!$C$16)-'إعدادات'!$B$16)*'إعدادات'!$D$16,MAX(0,MIN(MAX(0,(I330-K330)*'إعدادات'!$B$9-'إعدادات'!$B$8),'إعدادات'!$C$17)-'إعدادات'!$B$17)*'إعدادات'!$D$17,MAX(0,MIN(MAX(0,(I330-K330)*'إعدادات'!$B$9-'إعدادات'!$B$8),'إعدادات'!$C$18)-'إعدادات'!$B$18)*'إعدادات'!$D$18)/'إعدادات'!$B$9)</f>
        <v>0</v>
      </c>
      <c r="M330" s="9">
        <f>IF(A330="","",IFERROR(VLOOKUP(A330,'مدخلات الشهر'!$A$2:$K$501,8,FALSE),0))</f>
        <v>0</v>
      </c>
      <c r="N330" s="9">
        <f>IF(A330="","",IFERROR(VLOOKUP(A330,'مدخلات الشهر'!$A$2:$K$501,9,FALSE),0))</f>
        <v>0</v>
      </c>
      <c r="O330" s="9">
        <f>IF(A330="","",IFERROR(VLOOKUP(A330,'مدخلات الشهر'!$A$2:$K$501,10,FALSE),0))</f>
        <v>0</v>
      </c>
      <c r="P330" s="9">
        <f>IF(A330="","",SUM(K330:L330,M330:O330))</f>
        <v>0</v>
      </c>
      <c r="Q330" s="9">
        <f>IF(A330="","",E330+F330+G330+H330-P330)</f>
        <v>0</v>
      </c>
      <c r="R330" s="9">
        <f>IF(A330="","",J330*'إعدادات'!$B$5)</f>
        <v>0</v>
      </c>
      <c r="S330" s="9">
        <f>IF(A330="","",Q330+R330)</f>
        <v>0</v>
      </c>
    </row>
    <row r="331" spans="1:19" ht="20" customHeight="1">
      <c r="A331" s="5">
        <f>IF('بيانات العاملين'!A331="","",'بيانات العاملين'!A331)</f>
        <v>0</v>
      </c>
      <c r="B331" s="5">
        <f>IF(A331="","",IFERROR(VLOOKUP(A331,'بيانات العاملين'!$A$2:$J$501,2,FALSE),""))</f>
        <v>0</v>
      </c>
      <c r="C331" s="5">
        <f>IF(A331="","",IFERROR(VLOOKUP(A331,'بيانات العاملين'!$A$2:$J$501,4,FALSE),""))</f>
        <v>0</v>
      </c>
      <c r="D331" s="9">
        <f>IF(A331="","",IFERROR(VLOOKUP(A331,'بيانات العاملين'!$A$2:$J$501,8,FALSE),0))</f>
        <v>0</v>
      </c>
      <c r="E331" s="9">
        <f>IF(A331="","",MAX(0,D331*IFERROR(VLOOKUP(A331,'مدخلات الشهر'!$A$2:$K$501,3,FALSE),0)/(IFERROR(VLOOKUP(A331,'مدخلات الشهر'!$A$2:$K$501,3,FALSE),0)+IFERROR(VLOOKUP(A331,'مدخلات الشهر'!$A$2:$K$501,4,FALSE),0),1)))</f>
        <v>0</v>
      </c>
      <c r="F331" s="9">
        <f>IF(A331="","",IFERROR(VLOOKUP(A331,'مدخلات الشهر'!$A$2:$K$501,5,FALSE),0))</f>
        <v>0</v>
      </c>
      <c r="G331" s="9">
        <f>IF(A331="","",IFERROR(VLOOKUP(A331,'مدخلات الشهر'!$A$2:$K$501,6,FALSE),0))</f>
        <v>0</v>
      </c>
      <c r="H331" s="9">
        <f>IF(A331="","",IFERROR(VLOOKUP(A331,'مدخلات الشهر'!$A$2:$K$501,7,FALSE),0))</f>
        <v>0</v>
      </c>
      <c r="I331" s="9">
        <f>IF(A331="","",E331+F331+G331)</f>
        <v>0</v>
      </c>
      <c r="J331" s="9">
        <f>IF(A331="","",IFERROR(VLOOKUP(A331,'بيانات العاملين'!$A$2:$J$501,9,FALSE),0))</f>
        <v>0</v>
      </c>
      <c r="K331" s="9">
        <f>IF(A331="","",J331*'إعدادات'!$B$4)</f>
        <v>0</v>
      </c>
      <c r="L331" s="9">
        <f>IF(A331="","",SUM(MAX(0,MIN(MAX(0,(I331-K331)*'إعدادات'!$B$9-'إعدادات'!$B$8),'إعدادات'!$C$13)-'إعدادات'!$B$13)*'إعدادات'!$D$13,MAX(0,MIN(MAX(0,(I331-K331)*'إعدادات'!$B$9-'إعدادات'!$B$8),'إعدادات'!$C$14)-'إعدادات'!$B$14)*'إعدادات'!$D$14,MAX(0,MIN(MAX(0,(I331-K331)*'إعدادات'!$B$9-'إعدادات'!$B$8),'إعدادات'!$C$15)-'إعدادات'!$B$15)*'إعدادات'!$D$15,MAX(0,MIN(MAX(0,(I331-K331)*'إعدادات'!$B$9-'إعدادات'!$B$8),'إعدادات'!$C$16)-'إعدادات'!$B$16)*'إعدادات'!$D$16,MAX(0,MIN(MAX(0,(I331-K331)*'إعدادات'!$B$9-'إعدادات'!$B$8),'إعدادات'!$C$17)-'إعدادات'!$B$17)*'إعدادات'!$D$17,MAX(0,MIN(MAX(0,(I331-K331)*'إعدادات'!$B$9-'إعدادات'!$B$8),'إعدادات'!$C$18)-'إعدادات'!$B$18)*'إعدادات'!$D$18)/'إعدادات'!$B$9)</f>
        <v>0</v>
      </c>
      <c r="M331" s="9">
        <f>IF(A331="","",IFERROR(VLOOKUP(A331,'مدخلات الشهر'!$A$2:$K$501,8,FALSE),0))</f>
        <v>0</v>
      </c>
      <c r="N331" s="9">
        <f>IF(A331="","",IFERROR(VLOOKUP(A331,'مدخلات الشهر'!$A$2:$K$501,9,FALSE),0))</f>
        <v>0</v>
      </c>
      <c r="O331" s="9">
        <f>IF(A331="","",IFERROR(VLOOKUP(A331,'مدخلات الشهر'!$A$2:$K$501,10,FALSE),0))</f>
        <v>0</v>
      </c>
      <c r="P331" s="9">
        <f>IF(A331="","",SUM(K331:L331,M331:O331))</f>
        <v>0</v>
      </c>
      <c r="Q331" s="9">
        <f>IF(A331="","",E331+F331+G331+H331-P331)</f>
        <v>0</v>
      </c>
      <c r="R331" s="9">
        <f>IF(A331="","",J331*'إعدادات'!$B$5)</f>
        <v>0</v>
      </c>
      <c r="S331" s="9">
        <f>IF(A331="","",Q331+R331)</f>
        <v>0</v>
      </c>
    </row>
    <row r="332" spans="1:19" ht="20" customHeight="1">
      <c r="A332" s="5">
        <f>IF('بيانات العاملين'!A332="","",'بيانات العاملين'!A332)</f>
        <v>0</v>
      </c>
      <c r="B332" s="5">
        <f>IF(A332="","",IFERROR(VLOOKUP(A332,'بيانات العاملين'!$A$2:$J$501,2,FALSE),""))</f>
        <v>0</v>
      </c>
      <c r="C332" s="5">
        <f>IF(A332="","",IFERROR(VLOOKUP(A332,'بيانات العاملين'!$A$2:$J$501,4,FALSE),""))</f>
        <v>0</v>
      </c>
      <c r="D332" s="9">
        <f>IF(A332="","",IFERROR(VLOOKUP(A332,'بيانات العاملين'!$A$2:$J$501,8,FALSE),0))</f>
        <v>0</v>
      </c>
      <c r="E332" s="9">
        <f>IF(A332="","",MAX(0,D332*IFERROR(VLOOKUP(A332,'مدخلات الشهر'!$A$2:$K$501,3,FALSE),0)/(IFERROR(VLOOKUP(A332,'مدخلات الشهر'!$A$2:$K$501,3,FALSE),0)+IFERROR(VLOOKUP(A332,'مدخلات الشهر'!$A$2:$K$501,4,FALSE),0),1)))</f>
        <v>0</v>
      </c>
      <c r="F332" s="9">
        <f>IF(A332="","",IFERROR(VLOOKUP(A332,'مدخلات الشهر'!$A$2:$K$501,5,FALSE),0))</f>
        <v>0</v>
      </c>
      <c r="G332" s="9">
        <f>IF(A332="","",IFERROR(VLOOKUP(A332,'مدخلات الشهر'!$A$2:$K$501,6,FALSE),0))</f>
        <v>0</v>
      </c>
      <c r="H332" s="9">
        <f>IF(A332="","",IFERROR(VLOOKUP(A332,'مدخلات الشهر'!$A$2:$K$501,7,FALSE),0))</f>
        <v>0</v>
      </c>
      <c r="I332" s="9">
        <f>IF(A332="","",E332+F332+G332)</f>
        <v>0</v>
      </c>
      <c r="J332" s="9">
        <f>IF(A332="","",IFERROR(VLOOKUP(A332,'بيانات العاملين'!$A$2:$J$501,9,FALSE),0))</f>
        <v>0</v>
      </c>
      <c r="K332" s="9">
        <f>IF(A332="","",J332*'إعدادات'!$B$4)</f>
        <v>0</v>
      </c>
      <c r="L332" s="9">
        <f>IF(A332="","",SUM(MAX(0,MIN(MAX(0,(I332-K332)*'إعدادات'!$B$9-'إعدادات'!$B$8),'إعدادات'!$C$13)-'إعدادات'!$B$13)*'إعدادات'!$D$13,MAX(0,MIN(MAX(0,(I332-K332)*'إعدادات'!$B$9-'إعدادات'!$B$8),'إعدادات'!$C$14)-'إعدادات'!$B$14)*'إعدادات'!$D$14,MAX(0,MIN(MAX(0,(I332-K332)*'إعدادات'!$B$9-'إعدادات'!$B$8),'إعدادات'!$C$15)-'إعدادات'!$B$15)*'إعدادات'!$D$15,MAX(0,MIN(MAX(0,(I332-K332)*'إعدادات'!$B$9-'إعدادات'!$B$8),'إعدادات'!$C$16)-'إعدادات'!$B$16)*'إعدادات'!$D$16,MAX(0,MIN(MAX(0,(I332-K332)*'إعدادات'!$B$9-'إعدادات'!$B$8),'إعدادات'!$C$17)-'إعدادات'!$B$17)*'إعدادات'!$D$17,MAX(0,MIN(MAX(0,(I332-K332)*'إعدادات'!$B$9-'إعدادات'!$B$8),'إعدادات'!$C$18)-'إعدادات'!$B$18)*'إعدادات'!$D$18)/'إعدادات'!$B$9)</f>
        <v>0</v>
      </c>
      <c r="M332" s="9">
        <f>IF(A332="","",IFERROR(VLOOKUP(A332,'مدخلات الشهر'!$A$2:$K$501,8,FALSE),0))</f>
        <v>0</v>
      </c>
      <c r="N332" s="9">
        <f>IF(A332="","",IFERROR(VLOOKUP(A332,'مدخلات الشهر'!$A$2:$K$501,9,FALSE),0))</f>
        <v>0</v>
      </c>
      <c r="O332" s="9">
        <f>IF(A332="","",IFERROR(VLOOKUP(A332,'مدخلات الشهر'!$A$2:$K$501,10,FALSE),0))</f>
        <v>0</v>
      </c>
      <c r="P332" s="9">
        <f>IF(A332="","",SUM(K332:L332,M332:O332))</f>
        <v>0</v>
      </c>
      <c r="Q332" s="9">
        <f>IF(A332="","",E332+F332+G332+H332-P332)</f>
        <v>0</v>
      </c>
      <c r="R332" s="9">
        <f>IF(A332="","",J332*'إعدادات'!$B$5)</f>
        <v>0</v>
      </c>
      <c r="S332" s="9">
        <f>IF(A332="","",Q332+R332)</f>
        <v>0</v>
      </c>
    </row>
    <row r="333" spans="1:19" ht="20" customHeight="1">
      <c r="A333" s="5">
        <f>IF('بيانات العاملين'!A333="","",'بيانات العاملين'!A333)</f>
        <v>0</v>
      </c>
      <c r="B333" s="5">
        <f>IF(A333="","",IFERROR(VLOOKUP(A333,'بيانات العاملين'!$A$2:$J$501,2,FALSE),""))</f>
        <v>0</v>
      </c>
      <c r="C333" s="5">
        <f>IF(A333="","",IFERROR(VLOOKUP(A333,'بيانات العاملين'!$A$2:$J$501,4,FALSE),""))</f>
        <v>0</v>
      </c>
      <c r="D333" s="9">
        <f>IF(A333="","",IFERROR(VLOOKUP(A333,'بيانات العاملين'!$A$2:$J$501,8,FALSE),0))</f>
        <v>0</v>
      </c>
      <c r="E333" s="9">
        <f>IF(A333="","",MAX(0,D333*IFERROR(VLOOKUP(A333,'مدخلات الشهر'!$A$2:$K$501,3,FALSE),0)/(IFERROR(VLOOKUP(A333,'مدخلات الشهر'!$A$2:$K$501,3,FALSE),0)+IFERROR(VLOOKUP(A333,'مدخلات الشهر'!$A$2:$K$501,4,FALSE),0),1)))</f>
        <v>0</v>
      </c>
      <c r="F333" s="9">
        <f>IF(A333="","",IFERROR(VLOOKUP(A333,'مدخلات الشهر'!$A$2:$K$501,5,FALSE),0))</f>
        <v>0</v>
      </c>
      <c r="G333" s="9">
        <f>IF(A333="","",IFERROR(VLOOKUP(A333,'مدخلات الشهر'!$A$2:$K$501,6,FALSE),0))</f>
        <v>0</v>
      </c>
      <c r="H333" s="9">
        <f>IF(A333="","",IFERROR(VLOOKUP(A333,'مدخلات الشهر'!$A$2:$K$501,7,FALSE),0))</f>
        <v>0</v>
      </c>
      <c r="I333" s="9">
        <f>IF(A333="","",E333+F333+G333)</f>
        <v>0</v>
      </c>
      <c r="J333" s="9">
        <f>IF(A333="","",IFERROR(VLOOKUP(A333,'بيانات العاملين'!$A$2:$J$501,9,FALSE),0))</f>
        <v>0</v>
      </c>
      <c r="K333" s="9">
        <f>IF(A333="","",J333*'إعدادات'!$B$4)</f>
        <v>0</v>
      </c>
      <c r="L333" s="9">
        <f>IF(A333="","",SUM(MAX(0,MIN(MAX(0,(I333-K333)*'إعدادات'!$B$9-'إعدادات'!$B$8),'إعدادات'!$C$13)-'إعدادات'!$B$13)*'إعدادات'!$D$13,MAX(0,MIN(MAX(0,(I333-K333)*'إعدادات'!$B$9-'إعدادات'!$B$8),'إعدادات'!$C$14)-'إعدادات'!$B$14)*'إعدادات'!$D$14,MAX(0,MIN(MAX(0,(I333-K333)*'إعدادات'!$B$9-'إعدادات'!$B$8),'إعدادات'!$C$15)-'إعدادات'!$B$15)*'إعدادات'!$D$15,MAX(0,MIN(MAX(0,(I333-K333)*'إعدادات'!$B$9-'إعدادات'!$B$8),'إعدادات'!$C$16)-'إعدادات'!$B$16)*'إعدادات'!$D$16,MAX(0,MIN(MAX(0,(I333-K333)*'إعدادات'!$B$9-'إعدادات'!$B$8),'إعدادات'!$C$17)-'إعدادات'!$B$17)*'إعدادات'!$D$17,MAX(0,MIN(MAX(0,(I333-K333)*'إعدادات'!$B$9-'إعدادات'!$B$8),'إعدادات'!$C$18)-'إعدادات'!$B$18)*'إعدادات'!$D$18)/'إعدادات'!$B$9)</f>
        <v>0</v>
      </c>
      <c r="M333" s="9">
        <f>IF(A333="","",IFERROR(VLOOKUP(A333,'مدخلات الشهر'!$A$2:$K$501,8,FALSE),0))</f>
        <v>0</v>
      </c>
      <c r="N333" s="9">
        <f>IF(A333="","",IFERROR(VLOOKUP(A333,'مدخلات الشهر'!$A$2:$K$501,9,FALSE),0))</f>
        <v>0</v>
      </c>
      <c r="O333" s="9">
        <f>IF(A333="","",IFERROR(VLOOKUP(A333,'مدخلات الشهر'!$A$2:$K$501,10,FALSE),0))</f>
        <v>0</v>
      </c>
      <c r="P333" s="9">
        <f>IF(A333="","",SUM(K333:L333,M333:O333))</f>
        <v>0</v>
      </c>
      <c r="Q333" s="9">
        <f>IF(A333="","",E333+F333+G333+H333-P333)</f>
        <v>0</v>
      </c>
      <c r="R333" s="9">
        <f>IF(A333="","",J333*'إعدادات'!$B$5)</f>
        <v>0</v>
      </c>
      <c r="S333" s="9">
        <f>IF(A333="","",Q333+R333)</f>
        <v>0</v>
      </c>
    </row>
    <row r="334" spans="1:19" ht="20" customHeight="1">
      <c r="A334" s="5">
        <f>IF('بيانات العاملين'!A334="","",'بيانات العاملين'!A334)</f>
        <v>0</v>
      </c>
      <c r="B334" s="5">
        <f>IF(A334="","",IFERROR(VLOOKUP(A334,'بيانات العاملين'!$A$2:$J$501,2,FALSE),""))</f>
        <v>0</v>
      </c>
      <c r="C334" s="5">
        <f>IF(A334="","",IFERROR(VLOOKUP(A334,'بيانات العاملين'!$A$2:$J$501,4,FALSE),""))</f>
        <v>0</v>
      </c>
      <c r="D334" s="9">
        <f>IF(A334="","",IFERROR(VLOOKUP(A334,'بيانات العاملين'!$A$2:$J$501,8,FALSE),0))</f>
        <v>0</v>
      </c>
      <c r="E334" s="9">
        <f>IF(A334="","",MAX(0,D334*IFERROR(VLOOKUP(A334,'مدخلات الشهر'!$A$2:$K$501,3,FALSE),0)/(IFERROR(VLOOKUP(A334,'مدخلات الشهر'!$A$2:$K$501,3,FALSE),0)+IFERROR(VLOOKUP(A334,'مدخلات الشهر'!$A$2:$K$501,4,FALSE),0),1)))</f>
        <v>0</v>
      </c>
      <c r="F334" s="9">
        <f>IF(A334="","",IFERROR(VLOOKUP(A334,'مدخلات الشهر'!$A$2:$K$501,5,FALSE),0))</f>
        <v>0</v>
      </c>
      <c r="G334" s="9">
        <f>IF(A334="","",IFERROR(VLOOKUP(A334,'مدخلات الشهر'!$A$2:$K$501,6,FALSE),0))</f>
        <v>0</v>
      </c>
      <c r="H334" s="9">
        <f>IF(A334="","",IFERROR(VLOOKUP(A334,'مدخلات الشهر'!$A$2:$K$501,7,FALSE),0))</f>
        <v>0</v>
      </c>
      <c r="I334" s="9">
        <f>IF(A334="","",E334+F334+G334)</f>
        <v>0</v>
      </c>
      <c r="J334" s="9">
        <f>IF(A334="","",IFERROR(VLOOKUP(A334,'بيانات العاملين'!$A$2:$J$501,9,FALSE),0))</f>
        <v>0</v>
      </c>
      <c r="K334" s="9">
        <f>IF(A334="","",J334*'إعدادات'!$B$4)</f>
        <v>0</v>
      </c>
      <c r="L334" s="9">
        <f>IF(A334="","",SUM(MAX(0,MIN(MAX(0,(I334-K334)*'إعدادات'!$B$9-'إعدادات'!$B$8),'إعدادات'!$C$13)-'إعدادات'!$B$13)*'إعدادات'!$D$13,MAX(0,MIN(MAX(0,(I334-K334)*'إعدادات'!$B$9-'إعدادات'!$B$8),'إعدادات'!$C$14)-'إعدادات'!$B$14)*'إعدادات'!$D$14,MAX(0,MIN(MAX(0,(I334-K334)*'إعدادات'!$B$9-'إعدادات'!$B$8),'إعدادات'!$C$15)-'إعدادات'!$B$15)*'إعدادات'!$D$15,MAX(0,MIN(MAX(0,(I334-K334)*'إعدادات'!$B$9-'إعدادات'!$B$8),'إعدادات'!$C$16)-'إعدادات'!$B$16)*'إعدادات'!$D$16,MAX(0,MIN(MAX(0,(I334-K334)*'إعدادات'!$B$9-'إعدادات'!$B$8),'إعدادات'!$C$17)-'إعدادات'!$B$17)*'إعدادات'!$D$17,MAX(0,MIN(MAX(0,(I334-K334)*'إعدادات'!$B$9-'إعدادات'!$B$8),'إعدادات'!$C$18)-'إعدادات'!$B$18)*'إعدادات'!$D$18)/'إعدادات'!$B$9)</f>
        <v>0</v>
      </c>
      <c r="M334" s="9">
        <f>IF(A334="","",IFERROR(VLOOKUP(A334,'مدخلات الشهر'!$A$2:$K$501,8,FALSE),0))</f>
        <v>0</v>
      </c>
      <c r="N334" s="9">
        <f>IF(A334="","",IFERROR(VLOOKUP(A334,'مدخلات الشهر'!$A$2:$K$501,9,FALSE),0))</f>
        <v>0</v>
      </c>
      <c r="O334" s="9">
        <f>IF(A334="","",IFERROR(VLOOKUP(A334,'مدخلات الشهر'!$A$2:$K$501,10,FALSE),0))</f>
        <v>0</v>
      </c>
      <c r="P334" s="9">
        <f>IF(A334="","",SUM(K334:L334,M334:O334))</f>
        <v>0</v>
      </c>
      <c r="Q334" s="9">
        <f>IF(A334="","",E334+F334+G334+H334-P334)</f>
        <v>0</v>
      </c>
      <c r="R334" s="9">
        <f>IF(A334="","",J334*'إعدادات'!$B$5)</f>
        <v>0</v>
      </c>
      <c r="S334" s="9">
        <f>IF(A334="","",Q334+R334)</f>
        <v>0</v>
      </c>
    </row>
    <row r="335" spans="1:19" ht="20" customHeight="1">
      <c r="A335" s="5">
        <f>IF('بيانات العاملين'!A335="","",'بيانات العاملين'!A335)</f>
        <v>0</v>
      </c>
      <c r="B335" s="5">
        <f>IF(A335="","",IFERROR(VLOOKUP(A335,'بيانات العاملين'!$A$2:$J$501,2,FALSE),""))</f>
        <v>0</v>
      </c>
      <c r="C335" s="5">
        <f>IF(A335="","",IFERROR(VLOOKUP(A335,'بيانات العاملين'!$A$2:$J$501,4,FALSE),""))</f>
        <v>0</v>
      </c>
      <c r="D335" s="9">
        <f>IF(A335="","",IFERROR(VLOOKUP(A335,'بيانات العاملين'!$A$2:$J$501,8,FALSE),0))</f>
        <v>0</v>
      </c>
      <c r="E335" s="9">
        <f>IF(A335="","",MAX(0,D335*IFERROR(VLOOKUP(A335,'مدخلات الشهر'!$A$2:$K$501,3,FALSE),0)/(IFERROR(VLOOKUP(A335,'مدخلات الشهر'!$A$2:$K$501,3,FALSE),0)+IFERROR(VLOOKUP(A335,'مدخلات الشهر'!$A$2:$K$501,4,FALSE),0),1)))</f>
        <v>0</v>
      </c>
      <c r="F335" s="9">
        <f>IF(A335="","",IFERROR(VLOOKUP(A335,'مدخلات الشهر'!$A$2:$K$501,5,FALSE),0))</f>
        <v>0</v>
      </c>
      <c r="G335" s="9">
        <f>IF(A335="","",IFERROR(VLOOKUP(A335,'مدخلات الشهر'!$A$2:$K$501,6,FALSE),0))</f>
        <v>0</v>
      </c>
      <c r="H335" s="9">
        <f>IF(A335="","",IFERROR(VLOOKUP(A335,'مدخلات الشهر'!$A$2:$K$501,7,FALSE),0))</f>
        <v>0</v>
      </c>
      <c r="I335" s="9">
        <f>IF(A335="","",E335+F335+G335)</f>
        <v>0</v>
      </c>
      <c r="J335" s="9">
        <f>IF(A335="","",IFERROR(VLOOKUP(A335,'بيانات العاملين'!$A$2:$J$501,9,FALSE),0))</f>
        <v>0</v>
      </c>
      <c r="K335" s="9">
        <f>IF(A335="","",J335*'إعدادات'!$B$4)</f>
        <v>0</v>
      </c>
      <c r="L335" s="9">
        <f>IF(A335="","",SUM(MAX(0,MIN(MAX(0,(I335-K335)*'إعدادات'!$B$9-'إعدادات'!$B$8),'إعدادات'!$C$13)-'إعدادات'!$B$13)*'إعدادات'!$D$13,MAX(0,MIN(MAX(0,(I335-K335)*'إعدادات'!$B$9-'إعدادات'!$B$8),'إعدادات'!$C$14)-'إعدادات'!$B$14)*'إعدادات'!$D$14,MAX(0,MIN(MAX(0,(I335-K335)*'إعدادات'!$B$9-'إعدادات'!$B$8),'إعدادات'!$C$15)-'إعدادات'!$B$15)*'إعدادات'!$D$15,MAX(0,MIN(MAX(0,(I335-K335)*'إعدادات'!$B$9-'إعدادات'!$B$8),'إعدادات'!$C$16)-'إعدادات'!$B$16)*'إعدادات'!$D$16,MAX(0,MIN(MAX(0,(I335-K335)*'إعدادات'!$B$9-'إعدادات'!$B$8),'إعدادات'!$C$17)-'إعدادات'!$B$17)*'إعدادات'!$D$17,MAX(0,MIN(MAX(0,(I335-K335)*'إعدادات'!$B$9-'إعدادات'!$B$8),'إعدادات'!$C$18)-'إعدادات'!$B$18)*'إعدادات'!$D$18)/'إعدادات'!$B$9)</f>
        <v>0</v>
      </c>
      <c r="M335" s="9">
        <f>IF(A335="","",IFERROR(VLOOKUP(A335,'مدخلات الشهر'!$A$2:$K$501,8,FALSE),0))</f>
        <v>0</v>
      </c>
      <c r="N335" s="9">
        <f>IF(A335="","",IFERROR(VLOOKUP(A335,'مدخلات الشهر'!$A$2:$K$501,9,FALSE),0))</f>
        <v>0</v>
      </c>
      <c r="O335" s="9">
        <f>IF(A335="","",IFERROR(VLOOKUP(A335,'مدخلات الشهر'!$A$2:$K$501,10,FALSE),0))</f>
        <v>0</v>
      </c>
      <c r="P335" s="9">
        <f>IF(A335="","",SUM(K335:L335,M335:O335))</f>
        <v>0</v>
      </c>
      <c r="Q335" s="9">
        <f>IF(A335="","",E335+F335+G335+H335-P335)</f>
        <v>0</v>
      </c>
      <c r="R335" s="9">
        <f>IF(A335="","",J335*'إعدادات'!$B$5)</f>
        <v>0</v>
      </c>
      <c r="S335" s="9">
        <f>IF(A335="","",Q335+R335)</f>
        <v>0</v>
      </c>
    </row>
    <row r="336" spans="1:19" ht="20" customHeight="1">
      <c r="A336" s="5">
        <f>IF('بيانات العاملين'!A336="","",'بيانات العاملين'!A336)</f>
        <v>0</v>
      </c>
      <c r="B336" s="5">
        <f>IF(A336="","",IFERROR(VLOOKUP(A336,'بيانات العاملين'!$A$2:$J$501,2,FALSE),""))</f>
        <v>0</v>
      </c>
      <c r="C336" s="5">
        <f>IF(A336="","",IFERROR(VLOOKUP(A336,'بيانات العاملين'!$A$2:$J$501,4,FALSE),""))</f>
        <v>0</v>
      </c>
      <c r="D336" s="9">
        <f>IF(A336="","",IFERROR(VLOOKUP(A336,'بيانات العاملين'!$A$2:$J$501,8,FALSE),0))</f>
        <v>0</v>
      </c>
      <c r="E336" s="9">
        <f>IF(A336="","",MAX(0,D336*IFERROR(VLOOKUP(A336,'مدخلات الشهر'!$A$2:$K$501,3,FALSE),0)/(IFERROR(VLOOKUP(A336,'مدخلات الشهر'!$A$2:$K$501,3,FALSE),0)+IFERROR(VLOOKUP(A336,'مدخلات الشهر'!$A$2:$K$501,4,FALSE),0),1)))</f>
        <v>0</v>
      </c>
      <c r="F336" s="9">
        <f>IF(A336="","",IFERROR(VLOOKUP(A336,'مدخلات الشهر'!$A$2:$K$501,5,FALSE),0))</f>
        <v>0</v>
      </c>
      <c r="G336" s="9">
        <f>IF(A336="","",IFERROR(VLOOKUP(A336,'مدخلات الشهر'!$A$2:$K$501,6,FALSE),0))</f>
        <v>0</v>
      </c>
      <c r="H336" s="9">
        <f>IF(A336="","",IFERROR(VLOOKUP(A336,'مدخلات الشهر'!$A$2:$K$501,7,FALSE),0))</f>
        <v>0</v>
      </c>
      <c r="I336" s="9">
        <f>IF(A336="","",E336+F336+G336)</f>
        <v>0</v>
      </c>
      <c r="J336" s="9">
        <f>IF(A336="","",IFERROR(VLOOKUP(A336,'بيانات العاملين'!$A$2:$J$501,9,FALSE),0))</f>
        <v>0</v>
      </c>
      <c r="K336" s="9">
        <f>IF(A336="","",J336*'إعدادات'!$B$4)</f>
        <v>0</v>
      </c>
      <c r="L336" s="9">
        <f>IF(A336="","",SUM(MAX(0,MIN(MAX(0,(I336-K336)*'إعدادات'!$B$9-'إعدادات'!$B$8),'إعدادات'!$C$13)-'إعدادات'!$B$13)*'إعدادات'!$D$13,MAX(0,MIN(MAX(0,(I336-K336)*'إعدادات'!$B$9-'إعدادات'!$B$8),'إعدادات'!$C$14)-'إعدادات'!$B$14)*'إعدادات'!$D$14,MAX(0,MIN(MAX(0,(I336-K336)*'إعدادات'!$B$9-'إعدادات'!$B$8),'إعدادات'!$C$15)-'إعدادات'!$B$15)*'إعدادات'!$D$15,MAX(0,MIN(MAX(0,(I336-K336)*'إعدادات'!$B$9-'إعدادات'!$B$8),'إعدادات'!$C$16)-'إعدادات'!$B$16)*'إعدادات'!$D$16,MAX(0,MIN(MAX(0,(I336-K336)*'إعدادات'!$B$9-'إعدادات'!$B$8),'إعدادات'!$C$17)-'إعدادات'!$B$17)*'إعدادات'!$D$17,MAX(0,MIN(MAX(0,(I336-K336)*'إعدادات'!$B$9-'إعدادات'!$B$8),'إعدادات'!$C$18)-'إعدادات'!$B$18)*'إعدادات'!$D$18)/'إعدادات'!$B$9)</f>
        <v>0</v>
      </c>
      <c r="M336" s="9">
        <f>IF(A336="","",IFERROR(VLOOKUP(A336,'مدخلات الشهر'!$A$2:$K$501,8,FALSE),0))</f>
        <v>0</v>
      </c>
      <c r="N336" s="9">
        <f>IF(A336="","",IFERROR(VLOOKUP(A336,'مدخلات الشهر'!$A$2:$K$501,9,FALSE),0))</f>
        <v>0</v>
      </c>
      <c r="O336" s="9">
        <f>IF(A336="","",IFERROR(VLOOKUP(A336,'مدخلات الشهر'!$A$2:$K$501,10,FALSE),0))</f>
        <v>0</v>
      </c>
      <c r="P336" s="9">
        <f>IF(A336="","",SUM(K336:L336,M336:O336))</f>
        <v>0</v>
      </c>
      <c r="Q336" s="9">
        <f>IF(A336="","",E336+F336+G336+H336-P336)</f>
        <v>0</v>
      </c>
      <c r="R336" s="9">
        <f>IF(A336="","",J336*'إعدادات'!$B$5)</f>
        <v>0</v>
      </c>
      <c r="S336" s="9">
        <f>IF(A336="","",Q336+R336)</f>
        <v>0</v>
      </c>
    </row>
    <row r="337" spans="1:19" ht="20" customHeight="1">
      <c r="A337" s="5">
        <f>IF('بيانات العاملين'!A337="","",'بيانات العاملين'!A337)</f>
        <v>0</v>
      </c>
      <c r="B337" s="5">
        <f>IF(A337="","",IFERROR(VLOOKUP(A337,'بيانات العاملين'!$A$2:$J$501,2,FALSE),""))</f>
        <v>0</v>
      </c>
      <c r="C337" s="5">
        <f>IF(A337="","",IFERROR(VLOOKUP(A337,'بيانات العاملين'!$A$2:$J$501,4,FALSE),""))</f>
        <v>0</v>
      </c>
      <c r="D337" s="9">
        <f>IF(A337="","",IFERROR(VLOOKUP(A337,'بيانات العاملين'!$A$2:$J$501,8,FALSE),0))</f>
        <v>0</v>
      </c>
      <c r="E337" s="9">
        <f>IF(A337="","",MAX(0,D337*IFERROR(VLOOKUP(A337,'مدخلات الشهر'!$A$2:$K$501,3,FALSE),0)/(IFERROR(VLOOKUP(A337,'مدخلات الشهر'!$A$2:$K$501,3,FALSE),0)+IFERROR(VLOOKUP(A337,'مدخلات الشهر'!$A$2:$K$501,4,FALSE),0),1)))</f>
        <v>0</v>
      </c>
      <c r="F337" s="9">
        <f>IF(A337="","",IFERROR(VLOOKUP(A337,'مدخلات الشهر'!$A$2:$K$501,5,FALSE),0))</f>
        <v>0</v>
      </c>
      <c r="G337" s="9">
        <f>IF(A337="","",IFERROR(VLOOKUP(A337,'مدخلات الشهر'!$A$2:$K$501,6,FALSE),0))</f>
        <v>0</v>
      </c>
      <c r="H337" s="9">
        <f>IF(A337="","",IFERROR(VLOOKUP(A337,'مدخلات الشهر'!$A$2:$K$501,7,FALSE),0))</f>
        <v>0</v>
      </c>
      <c r="I337" s="9">
        <f>IF(A337="","",E337+F337+G337)</f>
        <v>0</v>
      </c>
      <c r="J337" s="9">
        <f>IF(A337="","",IFERROR(VLOOKUP(A337,'بيانات العاملين'!$A$2:$J$501,9,FALSE),0))</f>
        <v>0</v>
      </c>
      <c r="K337" s="9">
        <f>IF(A337="","",J337*'إعدادات'!$B$4)</f>
        <v>0</v>
      </c>
      <c r="L337" s="9">
        <f>IF(A337="","",SUM(MAX(0,MIN(MAX(0,(I337-K337)*'إعدادات'!$B$9-'إعدادات'!$B$8),'إعدادات'!$C$13)-'إعدادات'!$B$13)*'إعدادات'!$D$13,MAX(0,MIN(MAX(0,(I337-K337)*'إعدادات'!$B$9-'إعدادات'!$B$8),'إعدادات'!$C$14)-'إعدادات'!$B$14)*'إعدادات'!$D$14,MAX(0,MIN(MAX(0,(I337-K337)*'إعدادات'!$B$9-'إعدادات'!$B$8),'إعدادات'!$C$15)-'إعدادات'!$B$15)*'إعدادات'!$D$15,MAX(0,MIN(MAX(0,(I337-K337)*'إعدادات'!$B$9-'إعدادات'!$B$8),'إعدادات'!$C$16)-'إعدادات'!$B$16)*'إعدادات'!$D$16,MAX(0,MIN(MAX(0,(I337-K337)*'إعدادات'!$B$9-'إعدادات'!$B$8),'إعدادات'!$C$17)-'إعدادات'!$B$17)*'إعدادات'!$D$17,MAX(0,MIN(MAX(0,(I337-K337)*'إعدادات'!$B$9-'إعدادات'!$B$8),'إعدادات'!$C$18)-'إعدادات'!$B$18)*'إعدادات'!$D$18)/'إعدادات'!$B$9)</f>
        <v>0</v>
      </c>
      <c r="M337" s="9">
        <f>IF(A337="","",IFERROR(VLOOKUP(A337,'مدخلات الشهر'!$A$2:$K$501,8,FALSE),0))</f>
        <v>0</v>
      </c>
      <c r="N337" s="9">
        <f>IF(A337="","",IFERROR(VLOOKUP(A337,'مدخلات الشهر'!$A$2:$K$501,9,FALSE),0))</f>
        <v>0</v>
      </c>
      <c r="O337" s="9">
        <f>IF(A337="","",IFERROR(VLOOKUP(A337,'مدخلات الشهر'!$A$2:$K$501,10,FALSE),0))</f>
        <v>0</v>
      </c>
      <c r="P337" s="9">
        <f>IF(A337="","",SUM(K337:L337,M337:O337))</f>
        <v>0</v>
      </c>
      <c r="Q337" s="9">
        <f>IF(A337="","",E337+F337+G337+H337-P337)</f>
        <v>0</v>
      </c>
      <c r="R337" s="9">
        <f>IF(A337="","",J337*'إعدادات'!$B$5)</f>
        <v>0</v>
      </c>
      <c r="S337" s="9">
        <f>IF(A337="","",Q337+R337)</f>
        <v>0</v>
      </c>
    </row>
    <row r="338" spans="1:19" ht="20" customHeight="1">
      <c r="A338" s="5">
        <f>IF('بيانات العاملين'!A338="","",'بيانات العاملين'!A338)</f>
        <v>0</v>
      </c>
      <c r="B338" s="5">
        <f>IF(A338="","",IFERROR(VLOOKUP(A338,'بيانات العاملين'!$A$2:$J$501,2,FALSE),""))</f>
        <v>0</v>
      </c>
      <c r="C338" s="5">
        <f>IF(A338="","",IFERROR(VLOOKUP(A338,'بيانات العاملين'!$A$2:$J$501,4,FALSE),""))</f>
        <v>0</v>
      </c>
      <c r="D338" s="9">
        <f>IF(A338="","",IFERROR(VLOOKUP(A338,'بيانات العاملين'!$A$2:$J$501,8,FALSE),0))</f>
        <v>0</v>
      </c>
      <c r="E338" s="9">
        <f>IF(A338="","",MAX(0,D338*IFERROR(VLOOKUP(A338,'مدخلات الشهر'!$A$2:$K$501,3,FALSE),0)/(IFERROR(VLOOKUP(A338,'مدخلات الشهر'!$A$2:$K$501,3,FALSE),0)+IFERROR(VLOOKUP(A338,'مدخلات الشهر'!$A$2:$K$501,4,FALSE),0),1)))</f>
        <v>0</v>
      </c>
      <c r="F338" s="9">
        <f>IF(A338="","",IFERROR(VLOOKUP(A338,'مدخلات الشهر'!$A$2:$K$501,5,FALSE),0))</f>
        <v>0</v>
      </c>
      <c r="G338" s="9">
        <f>IF(A338="","",IFERROR(VLOOKUP(A338,'مدخلات الشهر'!$A$2:$K$501,6,FALSE),0))</f>
        <v>0</v>
      </c>
      <c r="H338" s="9">
        <f>IF(A338="","",IFERROR(VLOOKUP(A338,'مدخلات الشهر'!$A$2:$K$501,7,FALSE),0))</f>
        <v>0</v>
      </c>
      <c r="I338" s="9">
        <f>IF(A338="","",E338+F338+G338)</f>
        <v>0</v>
      </c>
      <c r="J338" s="9">
        <f>IF(A338="","",IFERROR(VLOOKUP(A338,'بيانات العاملين'!$A$2:$J$501,9,FALSE),0))</f>
        <v>0</v>
      </c>
      <c r="K338" s="9">
        <f>IF(A338="","",J338*'إعدادات'!$B$4)</f>
        <v>0</v>
      </c>
      <c r="L338" s="9">
        <f>IF(A338="","",SUM(MAX(0,MIN(MAX(0,(I338-K338)*'إعدادات'!$B$9-'إعدادات'!$B$8),'إعدادات'!$C$13)-'إعدادات'!$B$13)*'إعدادات'!$D$13,MAX(0,MIN(MAX(0,(I338-K338)*'إعدادات'!$B$9-'إعدادات'!$B$8),'إعدادات'!$C$14)-'إعدادات'!$B$14)*'إعدادات'!$D$14,MAX(0,MIN(MAX(0,(I338-K338)*'إعدادات'!$B$9-'إعدادات'!$B$8),'إعدادات'!$C$15)-'إعدادات'!$B$15)*'إعدادات'!$D$15,MAX(0,MIN(MAX(0,(I338-K338)*'إعدادات'!$B$9-'إعدادات'!$B$8),'إعدادات'!$C$16)-'إعدادات'!$B$16)*'إعدادات'!$D$16,MAX(0,MIN(MAX(0,(I338-K338)*'إعدادات'!$B$9-'إعدادات'!$B$8),'إعدادات'!$C$17)-'إعدادات'!$B$17)*'إعدادات'!$D$17,MAX(0,MIN(MAX(0,(I338-K338)*'إعدادات'!$B$9-'إعدادات'!$B$8),'إعدادات'!$C$18)-'إعدادات'!$B$18)*'إعدادات'!$D$18)/'إعدادات'!$B$9)</f>
        <v>0</v>
      </c>
      <c r="M338" s="9">
        <f>IF(A338="","",IFERROR(VLOOKUP(A338,'مدخلات الشهر'!$A$2:$K$501,8,FALSE),0))</f>
        <v>0</v>
      </c>
      <c r="N338" s="9">
        <f>IF(A338="","",IFERROR(VLOOKUP(A338,'مدخلات الشهر'!$A$2:$K$501,9,FALSE),0))</f>
        <v>0</v>
      </c>
      <c r="O338" s="9">
        <f>IF(A338="","",IFERROR(VLOOKUP(A338,'مدخلات الشهر'!$A$2:$K$501,10,FALSE),0))</f>
        <v>0</v>
      </c>
      <c r="P338" s="9">
        <f>IF(A338="","",SUM(K338:L338,M338:O338))</f>
        <v>0</v>
      </c>
      <c r="Q338" s="9">
        <f>IF(A338="","",E338+F338+G338+H338-P338)</f>
        <v>0</v>
      </c>
      <c r="R338" s="9">
        <f>IF(A338="","",J338*'إعدادات'!$B$5)</f>
        <v>0</v>
      </c>
      <c r="S338" s="9">
        <f>IF(A338="","",Q338+R338)</f>
        <v>0</v>
      </c>
    </row>
    <row r="339" spans="1:19" ht="20" customHeight="1">
      <c r="A339" s="5">
        <f>IF('بيانات العاملين'!A339="","",'بيانات العاملين'!A339)</f>
        <v>0</v>
      </c>
      <c r="B339" s="5">
        <f>IF(A339="","",IFERROR(VLOOKUP(A339,'بيانات العاملين'!$A$2:$J$501,2,FALSE),""))</f>
        <v>0</v>
      </c>
      <c r="C339" s="5">
        <f>IF(A339="","",IFERROR(VLOOKUP(A339,'بيانات العاملين'!$A$2:$J$501,4,FALSE),""))</f>
        <v>0</v>
      </c>
      <c r="D339" s="9">
        <f>IF(A339="","",IFERROR(VLOOKUP(A339,'بيانات العاملين'!$A$2:$J$501,8,FALSE),0))</f>
        <v>0</v>
      </c>
      <c r="E339" s="9">
        <f>IF(A339="","",MAX(0,D339*IFERROR(VLOOKUP(A339,'مدخلات الشهر'!$A$2:$K$501,3,FALSE),0)/(IFERROR(VLOOKUP(A339,'مدخلات الشهر'!$A$2:$K$501,3,FALSE),0)+IFERROR(VLOOKUP(A339,'مدخلات الشهر'!$A$2:$K$501,4,FALSE),0),1)))</f>
        <v>0</v>
      </c>
      <c r="F339" s="9">
        <f>IF(A339="","",IFERROR(VLOOKUP(A339,'مدخلات الشهر'!$A$2:$K$501,5,FALSE),0))</f>
        <v>0</v>
      </c>
      <c r="G339" s="9">
        <f>IF(A339="","",IFERROR(VLOOKUP(A339,'مدخلات الشهر'!$A$2:$K$501,6,FALSE),0))</f>
        <v>0</v>
      </c>
      <c r="H339" s="9">
        <f>IF(A339="","",IFERROR(VLOOKUP(A339,'مدخلات الشهر'!$A$2:$K$501,7,FALSE),0))</f>
        <v>0</v>
      </c>
      <c r="I339" s="9">
        <f>IF(A339="","",E339+F339+G339)</f>
        <v>0</v>
      </c>
      <c r="J339" s="9">
        <f>IF(A339="","",IFERROR(VLOOKUP(A339,'بيانات العاملين'!$A$2:$J$501,9,FALSE),0))</f>
        <v>0</v>
      </c>
      <c r="K339" s="9">
        <f>IF(A339="","",J339*'إعدادات'!$B$4)</f>
        <v>0</v>
      </c>
      <c r="L339" s="9">
        <f>IF(A339="","",SUM(MAX(0,MIN(MAX(0,(I339-K339)*'إعدادات'!$B$9-'إعدادات'!$B$8),'إعدادات'!$C$13)-'إعدادات'!$B$13)*'إعدادات'!$D$13,MAX(0,MIN(MAX(0,(I339-K339)*'إعدادات'!$B$9-'إعدادات'!$B$8),'إعدادات'!$C$14)-'إعدادات'!$B$14)*'إعدادات'!$D$14,MAX(0,MIN(MAX(0,(I339-K339)*'إعدادات'!$B$9-'إعدادات'!$B$8),'إعدادات'!$C$15)-'إعدادات'!$B$15)*'إعدادات'!$D$15,MAX(0,MIN(MAX(0,(I339-K339)*'إعدادات'!$B$9-'إعدادات'!$B$8),'إعدادات'!$C$16)-'إعدادات'!$B$16)*'إعدادات'!$D$16,MAX(0,MIN(MAX(0,(I339-K339)*'إعدادات'!$B$9-'إعدادات'!$B$8),'إعدادات'!$C$17)-'إعدادات'!$B$17)*'إعدادات'!$D$17,MAX(0,MIN(MAX(0,(I339-K339)*'إعدادات'!$B$9-'إعدادات'!$B$8),'إعدادات'!$C$18)-'إعدادات'!$B$18)*'إعدادات'!$D$18)/'إعدادات'!$B$9)</f>
        <v>0</v>
      </c>
      <c r="M339" s="9">
        <f>IF(A339="","",IFERROR(VLOOKUP(A339,'مدخلات الشهر'!$A$2:$K$501,8,FALSE),0))</f>
        <v>0</v>
      </c>
      <c r="N339" s="9">
        <f>IF(A339="","",IFERROR(VLOOKUP(A339,'مدخلات الشهر'!$A$2:$K$501,9,FALSE),0))</f>
        <v>0</v>
      </c>
      <c r="O339" s="9">
        <f>IF(A339="","",IFERROR(VLOOKUP(A339,'مدخلات الشهر'!$A$2:$K$501,10,FALSE),0))</f>
        <v>0</v>
      </c>
      <c r="P339" s="9">
        <f>IF(A339="","",SUM(K339:L339,M339:O339))</f>
        <v>0</v>
      </c>
      <c r="Q339" s="9">
        <f>IF(A339="","",E339+F339+G339+H339-P339)</f>
        <v>0</v>
      </c>
      <c r="R339" s="9">
        <f>IF(A339="","",J339*'إعدادات'!$B$5)</f>
        <v>0</v>
      </c>
      <c r="S339" s="9">
        <f>IF(A339="","",Q339+R339)</f>
        <v>0</v>
      </c>
    </row>
    <row r="340" spans="1:19" ht="20" customHeight="1">
      <c r="A340" s="5">
        <f>IF('بيانات العاملين'!A340="","",'بيانات العاملين'!A340)</f>
        <v>0</v>
      </c>
      <c r="B340" s="5">
        <f>IF(A340="","",IFERROR(VLOOKUP(A340,'بيانات العاملين'!$A$2:$J$501,2,FALSE),""))</f>
        <v>0</v>
      </c>
      <c r="C340" s="5">
        <f>IF(A340="","",IFERROR(VLOOKUP(A340,'بيانات العاملين'!$A$2:$J$501,4,FALSE),""))</f>
        <v>0</v>
      </c>
      <c r="D340" s="9">
        <f>IF(A340="","",IFERROR(VLOOKUP(A340,'بيانات العاملين'!$A$2:$J$501,8,FALSE),0))</f>
        <v>0</v>
      </c>
      <c r="E340" s="9">
        <f>IF(A340="","",MAX(0,D340*IFERROR(VLOOKUP(A340,'مدخلات الشهر'!$A$2:$K$501,3,FALSE),0)/(IFERROR(VLOOKUP(A340,'مدخلات الشهر'!$A$2:$K$501,3,FALSE),0)+IFERROR(VLOOKUP(A340,'مدخلات الشهر'!$A$2:$K$501,4,FALSE),0),1)))</f>
        <v>0</v>
      </c>
      <c r="F340" s="9">
        <f>IF(A340="","",IFERROR(VLOOKUP(A340,'مدخلات الشهر'!$A$2:$K$501,5,FALSE),0))</f>
        <v>0</v>
      </c>
      <c r="G340" s="9">
        <f>IF(A340="","",IFERROR(VLOOKUP(A340,'مدخلات الشهر'!$A$2:$K$501,6,FALSE),0))</f>
        <v>0</v>
      </c>
      <c r="H340" s="9">
        <f>IF(A340="","",IFERROR(VLOOKUP(A340,'مدخلات الشهر'!$A$2:$K$501,7,FALSE),0))</f>
        <v>0</v>
      </c>
      <c r="I340" s="9">
        <f>IF(A340="","",E340+F340+G340)</f>
        <v>0</v>
      </c>
      <c r="J340" s="9">
        <f>IF(A340="","",IFERROR(VLOOKUP(A340,'بيانات العاملين'!$A$2:$J$501,9,FALSE),0))</f>
        <v>0</v>
      </c>
      <c r="K340" s="9">
        <f>IF(A340="","",J340*'إعدادات'!$B$4)</f>
        <v>0</v>
      </c>
      <c r="L340" s="9">
        <f>IF(A340="","",SUM(MAX(0,MIN(MAX(0,(I340-K340)*'إعدادات'!$B$9-'إعدادات'!$B$8),'إعدادات'!$C$13)-'إعدادات'!$B$13)*'إعدادات'!$D$13,MAX(0,MIN(MAX(0,(I340-K340)*'إعدادات'!$B$9-'إعدادات'!$B$8),'إعدادات'!$C$14)-'إعدادات'!$B$14)*'إعدادات'!$D$14,MAX(0,MIN(MAX(0,(I340-K340)*'إعدادات'!$B$9-'إعدادات'!$B$8),'إعدادات'!$C$15)-'إعدادات'!$B$15)*'إعدادات'!$D$15,MAX(0,MIN(MAX(0,(I340-K340)*'إعدادات'!$B$9-'إعدادات'!$B$8),'إعدادات'!$C$16)-'إعدادات'!$B$16)*'إعدادات'!$D$16,MAX(0,MIN(MAX(0,(I340-K340)*'إعدادات'!$B$9-'إعدادات'!$B$8),'إعدادات'!$C$17)-'إعدادات'!$B$17)*'إعدادات'!$D$17,MAX(0,MIN(MAX(0,(I340-K340)*'إعدادات'!$B$9-'إعدادات'!$B$8),'إعدادات'!$C$18)-'إعدادات'!$B$18)*'إعدادات'!$D$18)/'إعدادات'!$B$9)</f>
        <v>0</v>
      </c>
      <c r="M340" s="9">
        <f>IF(A340="","",IFERROR(VLOOKUP(A340,'مدخلات الشهر'!$A$2:$K$501,8,FALSE),0))</f>
        <v>0</v>
      </c>
      <c r="N340" s="9">
        <f>IF(A340="","",IFERROR(VLOOKUP(A340,'مدخلات الشهر'!$A$2:$K$501,9,FALSE),0))</f>
        <v>0</v>
      </c>
      <c r="O340" s="9">
        <f>IF(A340="","",IFERROR(VLOOKUP(A340,'مدخلات الشهر'!$A$2:$K$501,10,FALSE),0))</f>
        <v>0</v>
      </c>
      <c r="P340" s="9">
        <f>IF(A340="","",SUM(K340:L340,M340:O340))</f>
        <v>0</v>
      </c>
      <c r="Q340" s="9">
        <f>IF(A340="","",E340+F340+G340+H340-P340)</f>
        <v>0</v>
      </c>
      <c r="R340" s="9">
        <f>IF(A340="","",J340*'إعدادات'!$B$5)</f>
        <v>0</v>
      </c>
      <c r="S340" s="9">
        <f>IF(A340="","",Q340+R340)</f>
        <v>0</v>
      </c>
    </row>
    <row r="341" spans="1:19" ht="20" customHeight="1">
      <c r="A341" s="5">
        <f>IF('بيانات العاملين'!A341="","",'بيانات العاملين'!A341)</f>
        <v>0</v>
      </c>
      <c r="B341" s="5">
        <f>IF(A341="","",IFERROR(VLOOKUP(A341,'بيانات العاملين'!$A$2:$J$501,2,FALSE),""))</f>
        <v>0</v>
      </c>
      <c r="C341" s="5">
        <f>IF(A341="","",IFERROR(VLOOKUP(A341,'بيانات العاملين'!$A$2:$J$501,4,FALSE),""))</f>
        <v>0</v>
      </c>
      <c r="D341" s="9">
        <f>IF(A341="","",IFERROR(VLOOKUP(A341,'بيانات العاملين'!$A$2:$J$501,8,FALSE),0))</f>
        <v>0</v>
      </c>
      <c r="E341" s="9">
        <f>IF(A341="","",MAX(0,D341*IFERROR(VLOOKUP(A341,'مدخلات الشهر'!$A$2:$K$501,3,FALSE),0)/(IFERROR(VLOOKUP(A341,'مدخلات الشهر'!$A$2:$K$501,3,FALSE),0)+IFERROR(VLOOKUP(A341,'مدخلات الشهر'!$A$2:$K$501,4,FALSE),0),1)))</f>
        <v>0</v>
      </c>
      <c r="F341" s="9">
        <f>IF(A341="","",IFERROR(VLOOKUP(A341,'مدخلات الشهر'!$A$2:$K$501,5,FALSE),0))</f>
        <v>0</v>
      </c>
      <c r="G341" s="9">
        <f>IF(A341="","",IFERROR(VLOOKUP(A341,'مدخلات الشهر'!$A$2:$K$501,6,FALSE),0))</f>
        <v>0</v>
      </c>
      <c r="H341" s="9">
        <f>IF(A341="","",IFERROR(VLOOKUP(A341,'مدخلات الشهر'!$A$2:$K$501,7,FALSE),0))</f>
        <v>0</v>
      </c>
      <c r="I341" s="9">
        <f>IF(A341="","",E341+F341+G341)</f>
        <v>0</v>
      </c>
      <c r="J341" s="9">
        <f>IF(A341="","",IFERROR(VLOOKUP(A341,'بيانات العاملين'!$A$2:$J$501,9,FALSE),0))</f>
        <v>0</v>
      </c>
      <c r="K341" s="9">
        <f>IF(A341="","",J341*'إعدادات'!$B$4)</f>
        <v>0</v>
      </c>
      <c r="L341" s="9">
        <f>IF(A341="","",SUM(MAX(0,MIN(MAX(0,(I341-K341)*'إعدادات'!$B$9-'إعدادات'!$B$8),'إعدادات'!$C$13)-'إعدادات'!$B$13)*'إعدادات'!$D$13,MAX(0,MIN(MAX(0,(I341-K341)*'إعدادات'!$B$9-'إعدادات'!$B$8),'إعدادات'!$C$14)-'إعدادات'!$B$14)*'إعدادات'!$D$14,MAX(0,MIN(MAX(0,(I341-K341)*'إعدادات'!$B$9-'إعدادات'!$B$8),'إعدادات'!$C$15)-'إعدادات'!$B$15)*'إعدادات'!$D$15,MAX(0,MIN(MAX(0,(I341-K341)*'إعدادات'!$B$9-'إعدادات'!$B$8),'إعدادات'!$C$16)-'إعدادات'!$B$16)*'إعدادات'!$D$16,MAX(0,MIN(MAX(0,(I341-K341)*'إعدادات'!$B$9-'إعدادات'!$B$8),'إعدادات'!$C$17)-'إعدادات'!$B$17)*'إعدادات'!$D$17,MAX(0,MIN(MAX(0,(I341-K341)*'إعدادات'!$B$9-'إعدادات'!$B$8),'إعدادات'!$C$18)-'إعدادات'!$B$18)*'إعدادات'!$D$18)/'إعدادات'!$B$9)</f>
        <v>0</v>
      </c>
      <c r="M341" s="9">
        <f>IF(A341="","",IFERROR(VLOOKUP(A341,'مدخلات الشهر'!$A$2:$K$501,8,FALSE),0))</f>
        <v>0</v>
      </c>
      <c r="N341" s="9">
        <f>IF(A341="","",IFERROR(VLOOKUP(A341,'مدخلات الشهر'!$A$2:$K$501,9,FALSE),0))</f>
        <v>0</v>
      </c>
      <c r="O341" s="9">
        <f>IF(A341="","",IFERROR(VLOOKUP(A341,'مدخلات الشهر'!$A$2:$K$501,10,FALSE),0))</f>
        <v>0</v>
      </c>
      <c r="P341" s="9">
        <f>IF(A341="","",SUM(K341:L341,M341:O341))</f>
        <v>0</v>
      </c>
      <c r="Q341" s="9">
        <f>IF(A341="","",E341+F341+G341+H341-P341)</f>
        <v>0</v>
      </c>
      <c r="R341" s="9">
        <f>IF(A341="","",J341*'إعدادات'!$B$5)</f>
        <v>0</v>
      </c>
      <c r="S341" s="9">
        <f>IF(A341="","",Q341+R341)</f>
        <v>0</v>
      </c>
    </row>
    <row r="342" spans="1:19" ht="20" customHeight="1">
      <c r="A342" s="5">
        <f>IF('بيانات العاملين'!A342="","",'بيانات العاملين'!A342)</f>
        <v>0</v>
      </c>
      <c r="B342" s="5">
        <f>IF(A342="","",IFERROR(VLOOKUP(A342,'بيانات العاملين'!$A$2:$J$501,2,FALSE),""))</f>
        <v>0</v>
      </c>
      <c r="C342" s="5">
        <f>IF(A342="","",IFERROR(VLOOKUP(A342,'بيانات العاملين'!$A$2:$J$501,4,FALSE),""))</f>
        <v>0</v>
      </c>
      <c r="D342" s="9">
        <f>IF(A342="","",IFERROR(VLOOKUP(A342,'بيانات العاملين'!$A$2:$J$501,8,FALSE),0))</f>
        <v>0</v>
      </c>
      <c r="E342" s="9">
        <f>IF(A342="","",MAX(0,D342*IFERROR(VLOOKUP(A342,'مدخلات الشهر'!$A$2:$K$501,3,FALSE),0)/(IFERROR(VLOOKUP(A342,'مدخلات الشهر'!$A$2:$K$501,3,FALSE),0)+IFERROR(VLOOKUP(A342,'مدخلات الشهر'!$A$2:$K$501,4,FALSE),0),1)))</f>
        <v>0</v>
      </c>
      <c r="F342" s="9">
        <f>IF(A342="","",IFERROR(VLOOKUP(A342,'مدخلات الشهر'!$A$2:$K$501,5,FALSE),0))</f>
        <v>0</v>
      </c>
      <c r="G342" s="9">
        <f>IF(A342="","",IFERROR(VLOOKUP(A342,'مدخلات الشهر'!$A$2:$K$501,6,FALSE),0))</f>
        <v>0</v>
      </c>
      <c r="H342" s="9">
        <f>IF(A342="","",IFERROR(VLOOKUP(A342,'مدخلات الشهر'!$A$2:$K$501,7,FALSE),0))</f>
        <v>0</v>
      </c>
      <c r="I342" s="9">
        <f>IF(A342="","",E342+F342+G342)</f>
        <v>0</v>
      </c>
      <c r="J342" s="9">
        <f>IF(A342="","",IFERROR(VLOOKUP(A342,'بيانات العاملين'!$A$2:$J$501,9,FALSE),0))</f>
        <v>0</v>
      </c>
      <c r="K342" s="9">
        <f>IF(A342="","",J342*'إعدادات'!$B$4)</f>
        <v>0</v>
      </c>
      <c r="L342" s="9">
        <f>IF(A342="","",SUM(MAX(0,MIN(MAX(0,(I342-K342)*'إعدادات'!$B$9-'إعدادات'!$B$8),'إعدادات'!$C$13)-'إعدادات'!$B$13)*'إعدادات'!$D$13,MAX(0,MIN(MAX(0,(I342-K342)*'إعدادات'!$B$9-'إعدادات'!$B$8),'إعدادات'!$C$14)-'إعدادات'!$B$14)*'إعدادات'!$D$14,MAX(0,MIN(MAX(0,(I342-K342)*'إعدادات'!$B$9-'إعدادات'!$B$8),'إعدادات'!$C$15)-'إعدادات'!$B$15)*'إعدادات'!$D$15,MAX(0,MIN(MAX(0,(I342-K342)*'إعدادات'!$B$9-'إعدادات'!$B$8),'إعدادات'!$C$16)-'إعدادات'!$B$16)*'إعدادات'!$D$16,MAX(0,MIN(MAX(0,(I342-K342)*'إعدادات'!$B$9-'إعدادات'!$B$8),'إعدادات'!$C$17)-'إعدادات'!$B$17)*'إعدادات'!$D$17,MAX(0,MIN(MAX(0,(I342-K342)*'إعدادات'!$B$9-'إعدادات'!$B$8),'إعدادات'!$C$18)-'إعدادات'!$B$18)*'إعدادات'!$D$18)/'إعدادات'!$B$9)</f>
        <v>0</v>
      </c>
      <c r="M342" s="9">
        <f>IF(A342="","",IFERROR(VLOOKUP(A342,'مدخلات الشهر'!$A$2:$K$501,8,FALSE),0))</f>
        <v>0</v>
      </c>
      <c r="N342" s="9">
        <f>IF(A342="","",IFERROR(VLOOKUP(A342,'مدخلات الشهر'!$A$2:$K$501,9,FALSE),0))</f>
        <v>0</v>
      </c>
      <c r="O342" s="9">
        <f>IF(A342="","",IFERROR(VLOOKUP(A342,'مدخلات الشهر'!$A$2:$K$501,10,FALSE),0))</f>
        <v>0</v>
      </c>
      <c r="P342" s="9">
        <f>IF(A342="","",SUM(K342:L342,M342:O342))</f>
        <v>0</v>
      </c>
      <c r="Q342" s="9">
        <f>IF(A342="","",E342+F342+G342+H342-P342)</f>
        <v>0</v>
      </c>
      <c r="R342" s="9">
        <f>IF(A342="","",J342*'إعدادات'!$B$5)</f>
        <v>0</v>
      </c>
      <c r="S342" s="9">
        <f>IF(A342="","",Q342+R342)</f>
        <v>0</v>
      </c>
    </row>
    <row r="343" spans="1:19" ht="20" customHeight="1">
      <c r="A343" s="5">
        <f>IF('بيانات العاملين'!A343="","",'بيانات العاملين'!A343)</f>
        <v>0</v>
      </c>
      <c r="B343" s="5">
        <f>IF(A343="","",IFERROR(VLOOKUP(A343,'بيانات العاملين'!$A$2:$J$501,2,FALSE),""))</f>
        <v>0</v>
      </c>
      <c r="C343" s="5">
        <f>IF(A343="","",IFERROR(VLOOKUP(A343,'بيانات العاملين'!$A$2:$J$501,4,FALSE),""))</f>
        <v>0</v>
      </c>
      <c r="D343" s="9">
        <f>IF(A343="","",IFERROR(VLOOKUP(A343,'بيانات العاملين'!$A$2:$J$501,8,FALSE),0))</f>
        <v>0</v>
      </c>
      <c r="E343" s="9">
        <f>IF(A343="","",MAX(0,D343*IFERROR(VLOOKUP(A343,'مدخلات الشهر'!$A$2:$K$501,3,FALSE),0)/(IFERROR(VLOOKUP(A343,'مدخلات الشهر'!$A$2:$K$501,3,FALSE),0)+IFERROR(VLOOKUP(A343,'مدخلات الشهر'!$A$2:$K$501,4,FALSE),0),1)))</f>
        <v>0</v>
      </c>
      <c r="F343" s="9">
        <f>IF(A343="","",IFERROR(VLOOKUP(A343,'مدخلات الشهر'!$A$2:$K$501,5,FALSE),0))</f>
        <v>0</v>
      </c>
      <c r="G343" s="9">
        <f>IF(A343="","",IFERROR(VLOOKUP(A343,'مدخلات الشهر'!$A$2:$K$501,6,FALSE),0))</f>
        <v>0</v>
      </c>
      <c r="H343" s="9">
        <f>IF(A343="","",IFERROR(VLOOKUP(A343,'مدخلات الشهر'!$A$2:$K$501,7,FALSE),0))</f>
        <v>0</v>
      </c>
      <c r="I343" s="9">
        <f>IF(A343="","",E343+F343+G343)</f>
        <v>0</v>
      </c>
      <c r="J343" s="9">
        <f>IF(A343="","",IFERROR(VLOOKUP(A343,'بيانات العاملين'!$A$2:$J$501,9,FALSE),0))</f>
        <v>0</v>
      </c>
      <c r="K343" s="9">
        <f>IF(A343="","",J343*'إعدادات'!$B$4)</f>
        <v>0</v>
      </c>
      <c r="L343" s="9">
        <f>IF(A343="","",SUM(MAX(0,MIN(MAX(0,(I343-K343)*'إعدادات'!$B$9-'إعدادات'!$B$8),'إعدادات'!$C$13)-'إعدادات'!$B$13)*'إعدادات'!$D$13,MAX(0,MIN(MAX(0,(I343-K343)*'إعدادات'!$B$9-'إعدادات'!$B$8),'إعدادات'!$C$14)-'إعدادات'!$B$14)*'إعدادات'!$D$14,MAX(0,MIN(MAX(0,(I343-K343)*'إعدادات'!$B$9-'إعدادات'!$B$8),'إعدادات'!$C$15)-'إعدادات'!$B$15)*'إعدادات'!$D$15,MAX(0,MIN(MAX(0,(I343-K343)*'إعدادات'!$B$9-'إعدادات'!$B$8),'إعدادات'!$C$16)-'إعدادات'!$B$16)*'إعدادات'!$D$16,MAX(0,MIN(MAX(0,(I343-K343)*'إعدادات'!$B$9-'إعدادات'!$B$8),'إعدادات'!$C$17)-'إعدادات'!$B$17)*'إعدادات'!$D$17,MAX(0,MIN(MAX(0,(I343-K343)*'إعدادات'!$B$9-'إعدادات'!$B$8),'إعدادات'!$C$18)-'إعدادات'!$B$18)*'إعدادات'!$D$18)/'إعدادات'!$B$9)</f>
        <v>0</v>
      </c>
      <c r="M343" s="9">
        <f>IF(A343="","",IFERROR(VLOOKUP(A343,'مدخلات الشهر'!$A$2:$K$501,8,FALSE),0))</f>
        <v>0</v>
      </c>
      <c r="N343" s="9">
        <f>IF(A343="","",IFERROR(VLOOKUP(A343,'مدخلات الشهر'!$A$2:$K$501,9,FALSE),0))</f>
        <v>0</v>
      </c>
      <c r="O343" s="9">
        <f>IF(A343="","",IFERROR(VLOOKUP(A343,'مدخلات الشهر'!$A$2:$K$501,10,FALSE),0))</f>
        <v>0</v>
      </c>
      <c r="P343" s="9">
        <f>IF(A343="","",SUM(K343:L343,M343:O343))</f>
        <v>0</v>
      </c>
      <c r="Q343" s="9">
        <f>IF(A343="","",E343+F343+G343+H343-P343)</f>
        <v>0</v>
      </c>
      <c r="R343" s="9">
        <f>IF(A343="","",J343*'إعدادات'!$B$5)</f>
        <v>0</v>
      </c>
      <c r="S343" s="9">
        <f>IF(A343="","",Q343+R343)</f>
        <v>0</v>
      </c>
    </row>
    <row r="344" spans="1:19" ht="20" customHeight="1">
      <c r="A344" s="5">
        <f>IF('بيانات العاملين'!A344="","",'بيانات العاملين'!A344)</f>
        <v>0</v>
      </c>
      <c r="B344" s="5">
        <f>IF(A344="","",IFERROR(VLOOKUP(A344,'بيانات العاملين'!$A$2:$J$501,2,FALSE),""))</f>
        <v>0</v>
      </c>
      <c r="C344" s="5">
        <f>IF(A344="","",IFERROR(VLOOKUP(A344,'بيانات العاملين'!$A$2:$J$501,4,FALSE),""))</f>
        <v>0</v>
      </c>
      <c r="D344" s="9">
        <f>IF(A344="","",IFERROR(VLOOKUP(A344,'بيانات العاملين'!$A$2:$J$501,8,FALSE),0))</f>
        <v>0</v>
      </c>
      <c r="E344" s="9">
        <f>IF(A344="","",MAX(0,D344*IFERROR(VLOOKUP(A344,'مدخلات الشهر'!$A$2:$K$501,3,FALSE),0)/(IFERROR(VLOOKUP(A344,'مدخلات الشهر'!$A$2:$K$501,3,FALSE),0)+IFERROR(VLOOKUP(A344,'مدخلات الشهر'!$A$2:$K$501,4,FALSE),0),1)))</f>
        <v>0</v>
      </c>
      <c r="F344" s="9">
        <f>IF(A344="","",IFERROR(VLOOKUP(A344,'مدخلات الشهر'!$A$2:$K$501,5,FALSE),0))</f>
        <v>0</v>
      </c>
      <c r="G344" s="9">
        <f>IF(A344="","",IFERROR(VLOOKUP(A344,'مدخلات الشهر'!$A$2:$K$501,6,FALSE),0))</f>
        <v>0</v>
      </c>
      <c r="H344" s="9">
        <f>IF(A344="","",IFERROR(VLOOKUP(A344,'مدخلات الشهر'!$A$2:$K$501,7,FALSE),0))</f>
        <v>0</v>
      </c>
      <c r="I344" s="9">
        <f>IF(A344="","",E344+F344+G344)</f>
        <v>0</v>
      </c>
      <c r="J344" s="9">
        <f>IF(A344="","",IFERROR(VLOOKUP(A344,'بيانات العاملين'!$A$2:$J$501,9,FALSE),0))</f>
        <v>0</v>
      </c>
      <c r="K344" s="9">
        <f>IF(A344="","",J344*'إعدادات'!$B$4)</f>
        <v>0</v>
      </c>
      <c r="L344" s="9">
        <f>IF(A344="","",SUM(MAX(0,MIN(MAX(0,(I344-K344)*'إعدادات'!$B$9-'إعدادات'!$B$8),'إعدادات'!$C$13)-'إعدادات'!$B$13)*'إعدادات'!$D$13,MAX(0,MIN(MAX(0,(I344-K344)*'إعدادات'!$B$9-'إعدادات'!$B$8),'إعدادات'!$C$14)-'إعدادات'!$B$14)*'إعدادات'!$D$14,MAX(0,MIN(MAX(0,(I344-K344)*'إعدادات'!$B$9-'إعدادات'!$B$8),'إعدادات'!$C$15)-'إعدادات'!$B$15)*'إعدادات'!$D$15,MAX(0,MIN(MAX(0,(I344-K344)*'إعدادات'!$B$9-'إعدادات'!$B$8),'إعدادات'!$C$16)-'إعدادات'!$B$16)*'إعدادات'!$D$16,MAX(0,MIN(MAX(0,(I344-K344)*'إعدادات'!$B$9-'إعدادات'!$B$8),'إعدادات'!$C$17)-'إعدادات'!$B$17)*'إعدادات'!$D$17,MAX(0,MIN(MAX(0,(I344-K344)*'إعدادات'!$B$9-'إعدادات'!$B$8),'إعدادات'!$C$18)-'إعدادات'!$B$18)*'إعدادات'!$D$18)/'إعدادات'!$B$9)</f>
        <v>0</v>
      </c>
      <c r="M344" s="9">
        <f>IF(A344="","",IFERROR(VLOOKUP(A344,'مدخلات الشهر'!$A$2:$K$501,8,FALSE),0))</f>
        <v>0</v>
      </c>
      <c r="N344" s="9">
        <f>IF(A344="","",IFERROR(VLOOKUP(A344,'مدخلات الشهر'!$A$2:$K$501,9,FALSE),0))</f>
        <v>0</v>
      </c>
      <c r="O344" s="9">
        <f>IF(A344="","",IFERROR(VLOOKUP(A344,'مدخلات الشهر'!$A$2:$K$501,10,FALSE),0))</f>
        <v>0</v>
      </c>
      <c r="P344" s="9">
        <f>IF(A344="","",SUM(K344:L344,M344:O344))</f>
        <v>0</v>
      </c>
      <c r="Q344" s="9">
        <f>IF(A344="","",E344+F344+G344+H344-P344)</f>
        <v>0</v>
      </c>
      <c r="R344" s="9">
        <f>IF(A344="","",J344*'إعدادات'!$B$5)</f>
        <v>0</v>
      </c>
      <c r="S344" s="9">
        <f>IF(A344="","",Q344+R344)</f>
        <v>0</v>
      </c>
    </row>
    <row r="345" spans="1:19" ht="20" customHeight="1">
      <c r="A345" s="5">
        <f>IF('بيانات العاملين'!A345="","",'بيانات العاملين'!A345)</f>
        <v>0</v>
      </c>
      <c r="B345" s="5">
        <f>IF(A345="","",IFERROR(VLOOKUP(A345,'بيانات العاملين'!$A$2:$J$501,2,FALSE),""))</f>
        <v>0</v>
      </c>
      <c r="C345" s="5">
        <f>IF(A345="","",IFERROR(VLOOKUP(A345,'بيانات العاملين'!$A$2:$J$501,4,FALSE),""))</f>
        <v>0</v>
      </c>
      <c r="D345" s="9">
        <f>IF(A345="","",IFERROR(VLOOKUP(A345,'بيانات العاملين'!$A$2:$J$501,8,FALSE),0))</f>
        <v>0</v>
      </c>
      <c r="E345" s="9">
        <f>IF(A345="","",MAX(0,D345*IFERROR(VLOOKUP(A345,'مدخلات الشهر'!$A$2:$K$501,3,FALSE),0)/(IFERROR(VLOOKUP(A345,'مدخلات الشهر'!$A$2:$K$501,3,FALSE),0)+IFERROR(VLOOKUP(A345,'مدخلات الشهر'!$A$2:$K$501,4,FALSE),0),1)))</f>
        <v>0</v>
      </c>
      <c r="F345" s="9">
        <f>IF(A345="","",IFERROR(VLOOKUP(A345,'مدخلات الشهر'!$A$2:$K$501,5,FALSE),0))</f>
        <v>0</v>
      </c>
      <c r="G345" s="9">
        <f>IF(A345="","",IFERROR(VLOOKUP(A345,'مدخلات الشهر'!$A$2:$K$501,6,FALSE),0))</f>
        <v>0</v>
      </c>
      <c r="H345" s="9">
        <f>IF(A345="","",IFERROR(VLOOKUP(A345,'مدخلات الشهر'!$A$2:$K$501,7,FALSE),0))</f>
        <v>0</v>
      </c>
      <c r="I345" s="9">
        <f>IF(A345="","",E345+F345+G345)</f>
        <v>0</v>
      </c>
      <c r="J345" s="9">
        <f>IF(A345="","",IFERROR(VLOOKUP(A345,'بيانات العاملين'!$A$2:$J$501,9,FALSE),0))</f>
        <v>0</v>
      </c>
      <c r="K345" s="9">
        <f>IF(A345="","",J345*'إعدادات'!$B$4)</f>
        <v>0</v>
      </c>
      <c r="L345" s="9">
        <f>IF(A345="","",SUM(MAX(0,MIN(MAX(0,(I345-K345)*'إعدادات'!$B$9-'إعدادات'!$B$8),'إعدادات'!$C$13)-'إعدادات'!$B$13)*'إعدادات'!$D$13,MAX(0,MIN(MAX(0,(I345-K345)*'إعدادات'!$B$9-'إعدادات'!$B$8),'إعدادات'!$C$14)-'إعدادات'!$B$14)*'إعدادات'!$D$14,MAX(0,MIN(MAX(0,(I345-K345)*'إعدادات'!$B$9-'إعدادات'!$B$8),'إعدادات'!$C$15)-'إعدادات'!$B$15)*'إعدادات'!$D$15,MAX(0,MIN(MAX(0,(I345-K345)*'إعدادات'!$B$9-'إعدادات'!$B$8),'إعدادات'!$C$16)-'إعدادات'!$B$16)*'إعدادات'!$D$16,MAX(0,MIN(MAX(0,(I345-K345)*'إعدادات'!$B$9-'إعدادات'!$B$8),'إعدادات'!$C$17)-'إعدادات'!$B$17)*'إعدادات'!$D$17,MAX(0,MIN(MAX(0,(I345-K345)*'إعدادات'!$B$9-'إعدادات'!$B$8),'إعدادات'!$C$18)-'إعدادات'!$B$18)*'إعدادات'!$D$18)/'إعدادات'!$B$9)</f>
        <v>0</v>
      </c>
      <c r="M345" s="9">
        <f>IF(A345="","",IFERROR(VLOOKUP(A345,'مدخلات الشهر'!$A$2:$K$501,8,FALSE),0))</f>
        <v>0</v>
      </c>
      <c r="N345" s="9">
        <f>IF(A345="","",IFERROR(VLOOKUP(A345,'مدخلات الشهر'!$A$2:$K$501,9,FALSE),0))</f>
        <v>0</v>
      </c>
      <c r="O345" s="9">
        <f>IF(A345="","",IFERROR(VLOOKUP(A345,'مدخلات الشهر'!$A$2:$K$501,10,FALSE),0))</f>
        <v>0</v>
      </c>
      <c r="P345" s="9">
        <f>IF(A345="","",SUM(K345:L345,M345:O345))</f>
        <v>0</v>
      </c>
      <c r="Q345" s="9">
        <f>IF(A345="","",E345+F345+G345+H345-P345)</f>
        <v>0</v>
      </c>
      <c r="R345" s="9">
        <f>IF(A345="","",J345*'إعدادات'!$B$5)</f>
        <v>0</v>
      </c>
      <c r="S345" s="9">
        <f>IF(A345="","",Q345+R345)</f>
        <v>0</v>
      </c>
    </row>
    <row r="346" spans="1:19" ht="20" customHeight="1">
      <c r="A346" s="5">
        <f>IF('بيانات العاملين'!A346="","",'بيانات العاملين'!A346)</f>
        <v>0</v>
      </c>
      <c r="B346" s="5">
        <f>IF(A346="","",IFERROR(VLOOKUP(A346,'بيانات العاملين'!$A$2:$J$501,2,FALSE),""))</f>
        <v>0</v>
      </c>
      <c r="C346" s="5">
        <f>IF(A346="","",IFERROR(VLOOKUP(A346,'بيانات العاملين'!$A$2:$J$501,4,FALSE),""))</f>
        <v>0</v>
      </c>
      <c r="D346" s="9">
        <f>IF(A346="","",IFERROR(VLOOKUP(A346,'بيانات العاملين'!$A$2:$J$501,8,FALSE),0))</f>
        <v>0</v>
      </c>
      <c r="E346" s="9">
        <f>IF(A346="","",MAX(0,D346*IFERROR(VLOOKUP(A346,'مدخلات الشهر'!$A$2:$K$501,3,FALSE),0)/(IFERROR(VLOOKUP(A346,'مدخلات الشهر'!$A$2:$K$501,3,FALSE),0)+IFERROR(VLOOKUP(A346,'مدخلات الشهر'!$A$2:$K$501,4,FALSE),0),1)))</f>
        <v>0</v>
      </c>
      <c r="F346" s="9">
        <f>IF(A346="","",IFERROR(VLOOKUP(A346,'مدخلات الشهر'!$A$2:$K$501,5,FALSE),0))</f>
        <v>0</v>
      </c>
      <c r="G346" s="9">
        <f>IF(A346="","",IFERROR(VLOOKUP(A346,'مدخلات الشهر'!$A$2:$K$501,6,FALSE),0))</f>
        <v>0</v>
      </c>
      <c r="H346" s="9">
        <f>IF(A346="","",IFERROR(VLOOKUP(A346,'مدخلات الشهر'!$A$2:$K$501,7,FALSE),0))</f>
        <v>0</v>
      </c>
      <c r="I346" s="9">
        <f>IF(A346="","",E346+F346+G346)</f>
        <v>0</v>
      </c>
      <c r="J346" s="9">
        <f>IF(A346="","",IFERROR(VLOOKUP(A346,'بيانات العاملين'!$A$2:$J$501,9,FALSE),0))</f>
        <v>0</v>
      </c>
      <c r="K346" s="9">
        <f>IF(A346="","",J346*'إعدادات'!$B$4)</f>
        <v>0</v>
      </c>
      <c r="L346" s="9">
        <f>IF(A346="","",SUM(MAX(0,MIN(MAX(0,(I346-K346)*'إعدادات'!$B$9-'إعدادات'!$B$8),'إعدادات'!$C$13)-'إعدادات'!$B$13)*'إعدادات'!$D$13,MAX(0,MIN(MAX(0,(I346-K346)*'إعدادات'!$B$9-'إعدادات'!$B$8),'إعدادات'!$C$14)-'إعدادات'!$B$14)*'إعدادات'!$D$14,MAX(0,MIN(MAX(0,(I346-K346)*'إعدادات'!$B$9-'إعدادات'!$B$8),'إعدادات'!$C$15)-'إعدادات'!$B$15)*'إعدادات'!$D$15,MAX(0,MIN(MAX(0,(I346-K346)*'إعدادات'!$B$9-'إعدادات'!$B$8),'إعدادات'!$C$16)-'إعدادات'!$B$16)*'إعدادات'!$D$16,MAX(0,MIN(MAX(0,(I346-K346)*'إعدادات'!$B$9-'إعدادات'!$B$8),'إعدادات'!$C$17)-'إعدادات'!$B$17)*'إعدادات'!$D$17,MAX(0,MIN(MAX(0,(I346-K346)*'إعدادات'!$B$9-'إعدادات'!$B$8),'إعدادات'!$C$18)-'إعدادات'!$B$18)*'إعدادات'!$D$18)/'إعدادات'!$B$9)</f>
        <v>0</v>
      </c>
      <c r="M346" s="9">
        <f>IF(A346="","",IFERROR(VLOOKUP(A346,'مدخلات الشهر'!$A$2:$K$501,8,FALSE),0))</f>
        <v>0</v>
      </c>
      <c r="N346" s="9">
        <f>IF(A346="","",IFERROR(VLOOKUP(A346,'مدخلات الشهر'!$A$2:$K$501,9,FALSE),0))</f>
        <v>0</v>
      </c>
      <c r="O346" s="9">
        <f>IF(A346="","",IFERROR(VLOOKUP(A346,'مدخلات الشهر'!$A$2:$K$501,10,FALSE),0))</f>
        <v>0</v>
      </c>
      <c r="P346" s="9">
        <f>IF(A346="","",SUM(K346:L346,M346:O346))</f>
        <v>0</v>
      </c>
      <c r="Q346" s="9">
        <f>IF(A346="","",E346+F346+G346+H346-P346)</f>
        <v>0</v>
      </c>
      <c r="R346" s="9">
        <f>IF(A346="","",J346*'إعدادات'!$B$5)</f>
        <v>0</v>
      </c>
      <c r="S346" s="9">
        <f>IF(A346="","",Q346+R346)</f>
        <v>0</v>
      </c>
    </row>
    <row r="347" spans="1:19" ht="20" customHeight="1">
      <c r="A347" s="5">
        <f>IF('بيانات العاملين'!A347="","",'بيانات العاملين'!A347)</f>
        <v>0</v>
      </c>
      <c r="B347" s="5">
        <f>IF(A347="","",IFERROR(VLOOKUP(A347,'بيانات العاملين'!$A$2:$J$501,2,FALSE),""))</f>
        <v>0</v>
      </c>
      <c r="C347" s="5">
        <f>IF(A347="","",IFERROR(VLOOKUP(A347,'بيانات العاملين'!$A$2:$J$501,4,FALSE),""))</f>
        <v>0</v>
      </c>
      <c r="D347" s="9">
        <f>IF(A347="","",IFERROR(VLOOKUP(A347,'بيانات العاملين'!$A$2:$J$501,8,FALSE),0))</f>
        <v>0</v>
      </c>
      <c r="E347" s="9">
        <f>IF(A347="","",MAX(0,D347*IFERROR(VLOOKUP(A347,'مدخلات الشهر'!$A$2:$K$501,3,FALSE),0)/(IFERROR(VLOOKUP(A347,'مدخلات الشهر'!$A$2:$K$501,3,FALSE),0)+IFERROR(VLOOKUP(A347,'مدخلات الشهر'!$A$2:$K$501,4,FALSE),0),1)))</f>
        <v>0</v>
      </c>
      <c r="F347" s="9">
        <f>IF(A347="","",IFERROR(VLOOKUP(A347,'مدخلات الشهر'!$A$2:$K$501,5,FALSE),0))</f>
        <v>0</v>
      </c>
      <c r="G347" s="9">
        <f>IF(A347="","",IFERROR(VLOOKUP(A347,'مدخلات الشهر'!$A$2:$K$501,6,FALSE),0))</f>
        <v>0</v>
      </c>
      <c r="H347" s="9">
        <f>IF(A347="","",IFERROR(VLOOKUP(A347,'مدخلات الشهر'!$A$2:$K$501,7,FALSE),0))</f>
        <v>0</v>
      </c>
      <c r="I347" s="9">
        <f>IF(A347="","",E347+F347+G347)</f>
        <v>0</v>
      </c>
      <c r="J347" s="9">
        <f>IF(A347="","",IFERROR(VLOOKUP(A347,'بيانات العاملين'!$A$2:$J$501,9,FALSE),0))</f>
        <v>0</v>
      </c>
      <c r="K347" s="9">
        <f>IF(A347="","",J347*'إعدادات'!$B$4)</f>
        <v>0</v>
      </c>
      <c r="L347" s="9">
        <f>IF(A347="","",SUM(MAX(0,MIN(MAX(0,(I347-K347)*'إعدادات'!$B$9-'إعدادات'!$B$8),'إعدادات'!$C$13)-'إعدادات'!$B$13)*'إعدادات'!$D$13,MAX(0,MIN(MAX(0,(I347-K347)*'إعدادات'!$B$9-'إعدادات'!$B$8),'إعدادات'!$C$14)-'إعدادات'!$B$14)*'إعدادات'!$D$14,MAX(0,MIN(MAX(0,(I347-K347)*'إعدادات'!$B$9-'إعدادات'!$B$8),'إعدادات'!$C$15)-'إعدادات'!$B$15)*'إعدادات'!$D$15,MAX(0,MIN(MAX(0,(I347-K347)*'إعدادات'!$B$9-'إعدادات'!$B$8),'إعدادات'!$C$16)-'إعدادات'!$B$16)*'إعدادات'!$D$16,MAX(0,MIN(MAX(0,(I347-K347)*'إعدادات'!$B$9-'إعدادات'!$B$8),'إعدادات'!$C$17)-'إعدادات'!$B$17)*'إعدادات'!$D$17,MAX(0,MIN(MAX(0,(I347-K347)*'إعدادات'!$B$9-'إعدادات'!$B$8),'إعدادات'!$C$18)-'إعدادات'!$B$18)*'إعدادات'!$D$18)/'إعدادات'!$B$9)</f>
        <v>0</v>
      </c>
      <c r="M347" s="9">
        <f>IF(A347="","",IFERROR(VLOOKUP(A347,'مدخلات الشهر'!$A$2:$K$501,8,FALSE),0))</f>
        <v>0</v>
      </c>
      <c r="N347" s="9">
        <f>IF(A347="","",IFERROR(VLOOKUP(A347,'مدخلات الشهر'!$A$2:$K$501,9,FALSE),0))</f>
        <v>0</v>
      </c>
      <c r="O347" s="9">
        <f>IF(A347="","",IFERROR(VLOOKUP(A347,'مدخلات الشهر'!$A$2:$K$501,10,FALSE),0))</f>
        <v>0</v>
      </c>
      <c r="P347" s="9">
        <f>IF(A347="","",SUM(K347:L347,M347:O347))</f>
        <v>0</v>
      </c>
      <c r="Q347" s="9">
        <f>IF(A347="","",E347+F347+G347+H347-P347)</f>
        <v>0</v>
      </c>
      <c r="R347" s="9">
        <f>IF(A347="","",J347*'إعدادات'!$B$5)</f>
        <v>0</v>
      </c>
      <c r="S347" s="9">
        <f>IF(A347="","",Q347+R347)</f>
        <v>0</v>
      </c>
    </row>
    <row r="348" spans="1:19" ht="20" customHeight="1">
      <c r="A348" s="5">
        <f>IF('بيانات العاملين'!A348="","",'بيانات العاملين'!A348)</f>
        <v>0</v>
      </c>
      <c r="B348" s="5">
        <f>IF(A348="","",IFERROR(VLOOKUP(A348,'بيانات العاملين'!$A$2:$J$501,2,FALSE),""))</f>
        <v>0</v>
      </c>
      <c r="C348" s="5">
        <f>IF(A348="","",IFERROR(VLOOKUP(A348,'بيانات العاملين'!$A$2:$J$501,4,FALSE),""))</f>
        <v>0</v>
      </c>
      <c r="D348" s="9">
        <f>IF(A348="","",IFERROR(VLOOKUP(A348,'بيانات العاملين'!$A$2:$J$501,8,FALSE),0))</f>
        <v>0</v>
      </c>
      <c r="E348" s="9">
        <f>IF(A348="","",MAX(0,D348*IFERROR(VLOOKUP(A348,'مدخلات الشهر'!$A$2:$K$501,3,FALSE),0)/(IFERROR(VLOOKUP(A348,'مدخلات الشهر'!$A$2:$K$501,3,FALSE),0)+IFERROR(VLOOKUP(A348,'مدخلات الشهر'!$A$2:$K$501,4,FALSE),0),1)))</f>
        <v>0</v>
      </c>
      <c r="F348" s="9">
        <f>IF(A348="","",IFERROR(VLOOKUP(A348,'مدخلات الشهر'!$A$2:$K$501,5,FALSE),0))</f>
        <v>0</v>
      </c>
      <c r="G348" s="9">
        <f>IF(A348="","",IFERROR(VLOOKUP(A348,'مدخلات الشهر'!$A$2:$K$501,6,FALSE),0))</f>
        <v>0</v>
      </c>
      <c r="H348" s="9">
        <f>IF(A348="","",IFERROR(VLOOKUP(A348,'مدخلات الشهر'!$A$2:$K$501,7,FALSE),0))</f>
        <v>0</v>
      </c>
      <c r="I348" s="9">
        <f>IF(A348="","",E348+F348+G348)</f>
        <v>0</v>
      </c>
      <c r="J348" s="9">
        <f>IF(A348="","",IFERROR(VLOOKUP(A348,'بيانات العاملين'!$A$2:$J$501,9,FALSE),0))</f>
        <v>0</v>
      </c>
      <c r="K348" s="9">
        <f>IF(A348="","",J348*'إعدادات'!$B$4)</f>
        <v>0</v>
      </c>
      <c r="L348" s="9">
        <f>IF(A348="","",SUM(MAX(0,MIN(MAX(0,(I348-K348)*'إعدادات'!$B$9-'إعدادات'!$B$8),'إعدادات'!$C$13)-'إعدادات'!$B$13)*'إعدادات'!$D$13,MAX(0,MIN(MAX(0,(I348-K348)*'إعدادات'!$B$9-'إعدادات'!$B$8),'إعدادات'!$C$14)-'إعدادات'!$B$14)*'إعدادات'!$D$14,MAX(0,MIN(MAX(0,(I348-K348)*'إعدادات'!$B$9-'إعدادات'!$B$8),'إعدادات'!$C$15)-'إعدادات'!$B$15)*'إعدادات'!$D$15,MAX(0,MIN(MAX(0,(I348-K348)*'إعدادات'!$B$9-'إعدادات'!$B$8),'إعدادات'!$C$16)-'إعدادات'!$B$16)*'إعدادات'!$D$16,MAX(0,MIN(MAX(0,(I348-K348)*'إعدادات'!$B$9-'إعدادات'!$B$8),'إعدادات'!$C$17)-'إعدادات'!$B$17)*'إعدادات'!$D$17,MAX(0,MIN(MAX(0,(I348-K348)*'إعدادات'!$B$9-'إعدادات'!$B$8),'إعدادات'!$C$18)-'إعدادات'!$B$18)*'إعدادات'!$D$18)/'إعدادات'!$B$9)</f>
        <v>0</v>
      </c>
      <c r="M348" s="9">
        <f>IF(A348="","",IFERROR(VLOOKUP(A348,'مدخلات الشهر'!$A$2:$K$501,8,FALSE),0))</f>
        <v>0</v>
      </c>
      <c r="N348" s="9">
        <f>IF(A348="","",IFERROR(VLOOKUP(A348,'مدخلات الشهر'!$A$2:$K$501,9,FALSE),0))</f>
        <v>0</v>
      </c>
      <c r="O348" s="9">
        <f>IF(A348="","",IFERROR(VLOOKUP(A348,'مدخلات الشهر'!$A$2:$K$501,10,FALSE),0))</f>
        <v>0</v>
      </c>
      <c r="P348" s="9">
        <f>IF(A348="","",SUM(K348:L348,M348:O348))</f>
        <v>0</v>
      </c>
      <c r="Q348" s="9">
        <f>IF(A348="","",E348+F348+G348+H348-P348)</f>
        <v>0</v>
      </c>
      <c r="R348" s="9">
        <f>IF(A348="","",J348*'إعدادات'!$B$5)</f>
        <v>0</v>
      </c>
      <c r="S348" s="9">
        <f>IF(A348="","",Q348+R348)</f>
        <v>0</v>
      </c>
    </row>
    <row r="349" spans="1:19" ht="20" customHeight="1">
      <c r="A349" s="5">
        <f>IF('بيانات العاملين'!A349="","",'بيانات العاملين'!A349)</f>
        <v>0</v>
      </c>
      <c r="B349" s="5">
        <f>IF(A349="","",IFERROR(VLOOKUP(A349,'بيانات العاملين'!$A$2:$J$501,2,FALSE),""))</f>
        <v>0</v>
      </c>
      <c r="C349" s="5">
        <f>IF(A349="","",IFERROR(VLOOKUP(A349,'بيانات العاملين'!$A$2:$J$501,4,FALSE),""))</f>
        <v>0</v>
      </c>
      <c r="D349" s="9">
        <f>IF(A349="","",IFERROR(VLOOKUP(A349,'بيانات العاملين'!$A$2:$J$501,8,FALSE),0))</f>
        <v>0</v>
      </c>
      <c r="E349" s="9">
        <f>IF(A349="","",MAX(0,D349*IFERROR(VLOOKUP(A349,'مدخلات الشهر'!$A$2:$K$501,3,FALSE),0)/(IFERROR(VLOOKUP(A349,'مدخلات الشهر'!$A$2:$K$501,3,FALSE),0)+IFERROR(VLOOKUP(A349,'مدخلات الشهر'!$A$2:$K$501,4,FALSE),0),1)))</f>
        <v>0</v>
      </c>
      <c r="F349" s="9">
        <f>IF(A349="","",IFERROR(VLOOKUP(A349,'مدخلات الشهر'!$A$2:$K$501,5,FALSE),0))</f>
        <v>0</v>
      </c>
      <c r="G349" s="9">
        <f>IF(A349="","",IFERROR(VLOOKUP(A349,'مدخلات الشهر'!$A$2:$K$501,6,FALSE),0))</f>
        <v>0</v>
      </c>
      <c r="H349" s="9">
        <f>IF(A349="","",IFERROR(VLOOKUP(A349,'مدخلات الشهر'!$A$2:$K$501,7,FALSE),0))</f>
        <v>0</v>
      </c>
      <c r="I349" s="9">
        <f>IF(A349="","",E349+F349+G349)</f>
        <v>0</v>
      </c>
      <c r="J349" s="9">
        <f>IF(A349="","",IFERROR(VLOOKUP(A349,'بيانات العاملين'!$A$2:$J$501,9,FALSE),0))</f>
        <v>0</v>
      </c>
      <c r="K349" s="9">
        <f>IF(A349="","",J349*'إعدادات'!$B$4)</f>
        <v>0</v>
      </c>
      <c r="L349" s="9">
        <f>IF(A349="","",SUM(MAX(0,MIN(MAX(0,(I349-K349)*'إعدادات'!$B$9-'إعدادات'!$B$8),'إعدادات'!$C$13)-'إعدادات'!$B$13)*'إعدادات'!$D$13,MAX(0,MIN(MAX(0,(I349-K349)*'إعدادات'!$B$9-'إعدادات'!$B$8),'إعدادات'!$C$14)-'إعدادات'!$B$14)*'إعدادات'!$D$14,MAX(0,MIN(MAX(0,(I349-K349)*'إعدادات'!$B$9-'إعدادات'!$B$8),'إعدادات'!$C$15)-'إعدادات'!$B$15)*'إعدادات'!$D$15,MAX(0,MIN(MAX(0,(I349-K349)*'إعدادات'!$B$9-'إعدادات'!$B$8),'إعدادات'!$C$16)-'إعدادات'!$B$16)*'إعدادات'!$D$16,MAX(0,MIN(MAX(0,(I349-K349)*'إعدادات'!$B$9-'إعدادات'!$B$8),'إعدادات'!$C$17)-'إعدادات'!$B$17)*'إعدادات'!$D$17,MAX(0,MIN(MAX(0,(I349-K349)*'إعدادات'!$B$9-'إعدادات'!$B$8),'إعدادات'!$C$18)-'إعدادات'!$B$18)*'إعدادات'!$D$18)/'إعدادات'!$B$9)</f>
        <v>0</v>
      </c>
      <c r="M349" s="9">
        <f>IF(A349="","",IFERROR(VLOOKUP(A349,'مدخلات الشهر'!$A$2:$K$501,8,FALSE),0))</f>
        <v>0</v>
      </c>
      <c r="N349" s="9">
        <f>IF(A349="","",IFERROR(VLOOKUP(A349,'مدخلات الشهر'!$A$2:$K$501,9,FALSE),0))</f>
        <v>0</v>
      </c>
      <c r="O349" s="9">
        <f>IF(A349="","",IFERROR(VLOOKUP(A349,'مدخلات الشهر'!$A$2:$K$501,10,FALSE),0))</f>
        <v>0</v>
      </c>
      <c r="P349" s="9">
        <f>IF(A349="","",SUM(K349:L349,M349:O349))</f>
        <v>0</v>
      </c>
      <c r="Q349" s="9">
        <f>IF(A349="","",E349+F349+G349+H349-P349)</f>
        <v>0</v>
      </c>
      <c r="R349" s="9">
        <f>IF(A349="","",J349*'إعدادات'!$B$5)</f>
        <v>0</v>
      </c>
      <c r="S349" s="9">
        <f>IF(A349="","",Q349+R349)</f>
        <v>0</v>
      </c>
    </row>
    <row r="350" spans="1:19" ht="20" customHeight="1">
      <c r="A350" s="5">
        <f>IF('بيانات العاملين'!A350="","",'بيانات العاملين'!A350)</f>
        <v>0</v>
      </c>
      <c r="B350" s="5">
        <f>IF(A350="","",IFERROR(VLOOKUP(A350,'بيانات العاملين'!$A$2:$J$501,2,FALSE),""))</f>
        <v>0</v>
      </c>
      <c r="C350" s="5">
        <f>IF(A350="","",IFERROR(VLOOKUP(A350,'بيانات العاملين'!$A$2:$J$501,4,FALSE),""))</f>
        <v>0</v>
      </c>
      <c r="D350" s="9">
        <f>IF(A350="","",IFERROR(VLOOKUP(A350,'بيانات العاملين'!$A$2:$J$501,8,FALSE),0))</f>
        <v>0</v>
      </c>
      <c r="E350" s="9">
        <f>IF(A350="","",MAX(0,D350*IFERROR(VLOOKUP(A350,'مدخلات الشهر'!$A$2:$K$501,3,FALSE),0)/(IFERROR(VLOOKUP(A350,'مدخلات الشهر'!$A$2:$K$501,3,FALSE),0)+IFERROR(VLOOKUP(A350,'مدخلات الشهر'!$A$2:$K$501,4,FALSE),0),1)))</f>
        <v>0</v>
      </c>
      <c r="F350" s="9">
        <f>IF(A350="","",IFERROR(VLOOKUP(A350,'مدخلات الشهر'!$A$2:$K$501,5,FALSE),0))</f>
        <v>0</v>
      </c>
      <c r="G350" s="9">
        <f>IF(A350="","",IFERROR(VLOOKUP(A350,'مدخلات الشهر'!$A$2:$K$501,6,FALSE),0))</f>
        <v>0</v>
      </c>
      <c r="H350" s="9">
        <f>IF(A350="","",IFERROR(VLOOKUP(A350,'مدخلات الشهر'!$A$2:$K$501,7,FALSE),0))</f>
        <v>0</v>
      </c>
      <c r="I350" s="9">
        <f>IF(A350="","",E350+F350+G350)</f>
        <v>0</v>
      </c>
      <c r="J350" s="9">
        <f>IF(A350="","",IFERROR(VLOOKUP(A350,'بيانات العاملين'!$A$2:$J$501,9,FALSE),0))</f>
        <v>0</v>
      </c>
      <c r="K350" s="9">
        <f>IF(A350="","",J350*'إعدادات'!$B$4)</f>
        <v>0</v>
      </c>
      <c r="L350" s="9">
        <f>IF(A350="","",SUM(MAX(0,MIN(MAX(0,(I350-K350)*'إعدادات'!$B$9-'إعدادات'!$B$8),'إعدادات'!$C$13)-'إعدادات'!$B$13)*'إعدادات'!$D$13,MAX(0,MIN(MAX(0,(I350-K350)*'إعدادات'!$B$9-'إعدادات'!$B$8),'إعدادات'!$C$14)-'إعدادات'!$B$14)*'إعدادات'!$D$14,MAX(0,MIN(MAX(0,(I350-K350)*'إعدادات'!$B$9-'إعدادات'!$B$8),'إعدادات'!$C$15)-'إعدادات'!$B$15)*'إعدادات'!$D$15,MAX(0,MIN(MAX(0,(I350-K350)*'إعدادات'!$B$9-'إعدادات'!$B$8),'إعدادات'!$C$16)-'إعدادات'!$B$16)*'إعدادات'!$D$16,MAX(0,MIN(MAX(0,(I350-K350)*'إعدادات'!$B$9-'إعدادات'!$B$8),'إعدادات'!$C$17)-'إعدادات'!$B$17)*'إعدادات'!$D$17,MAX(0,MIN(MAX(0,(I350-K350)*'إعدادات'!$B$9-'إعدادات'!$B$8),'إعدادات'!$C$18)-'إعدادات'!$B$18)*'إعدادات'!$D$18)/'إعدادات'!$B$9)</f>
        <v>0</v>
      </c>
      <c r="M350" s="9">
        <f>IF(A350="","",IFERROR(VLOOKUP(A350,'مدخلات الشهر'!$A$2:$K$501,8,FALSE),0))</f>
        <v>0</v>
      </c>
      <c r="N350" s="9">
        <f>IF(A350="","",IFERROR(VLOOKUP(A350,'مدخلات الشهر'!$A$2:$K$501,9,FALSE),0))</f>
        <v>0</v>
      </c>
      <c r="O350" s="9">
        <f>IF(A350="","",IFERROR(VLOOKUP(A350,'مدخلات الشهر'!$A$2:$K$501,10,FALSE),0))</f>
        <v>0</v>
      </c>
      <c r="P350" s="9">
        <f>IF(A350="","",SUM(K350:L350,M350:O350))</f>
        <v>0</v>
      </c>
      <c r="Q350" s="9">
        <f>IF(A350="","",E350+F350+G350+H350-P350)</f>
        <v>0</v>
      </c>
      <c r="R350" s="9">
        <f>IF(A350="","",J350*'إعدادات'!$B$5)</f>
        <v>0</v>
      </c>
      <c r="S350" s="9">
        <f>IF(A350="","",Q350+R350)</f>
        <v>0</v>
      </c>
    </row>
    <row r="351" spans="1:19" ht="20" customHeight="1">
      <c r="A351" s="5">
        <f>IF('بيانات العاملين'!A351="","",'بيانات العاملين'!A351)</f>
        <v>0</v>
      </c>
      <c r="B351" s="5">
        <f>IF(A351="","",IFERROR(VLOOKUP(A351,'بيانات العاملين'!$A$2:$J$501,2,FALSE),""))</f>
        <v>0</v>
      </c>
      <c r="C351" s="5">
        <f>IF(A351="","",IFERROR(VLOOKUP(A351,'بيانات العاملين'!$A$2:$J$501,4,FALSE),""))</f>
        <v>0</v>
      </c>
      <c r="D351" s="9">
        <f>IF(A351="","",IFERROR(VLOOKUP(A351,'بيانات العاملين'!$A$2:$J$501,8,FALSE),0))</f>
        <v>0</v>
      </c>
      <c r="E351" s="9">
        <f>IF(A351="","",MAX(0,D351*IFERROR(VLOOKUP(A351,'مدخلات الشهر'!$A$2:$K$501,3,FALSE),0)/(IFERROR(VLOOKUP(A351,'مدخلات الشهر'!$A$2:$K$501,3,FALSE),0)+IFERROR(VLOOKUP(A351,'مدخلات الشهر'!$A$2:$K$501,4,FALSE),0),1)))</f>
        <v>0</v>
      </c>
      <c r="F351" s="9">
        <f>IF(A351="","",IFERROR(VLOOKUP(A351,'مدخلات الشهر'!$A$2:$K$501,5,FALSE),0))</f>
        <v>0</v>
      </c>
      <c r="G351" s="9">
        <f>IF(A351="","",IFERROR(VLOOKUP(A351,'مدخلات الشهر'!$A$2:$K$501,6,FALSE),0))</f>
        <v>0</v>
      </c>
      <c r="H351" s="9">
        <f>IF(A351="","",IFERROR(VLOOKUP(A351,'مدخلات الشهر'!$A$2:$K$501,7,FALSE),0))</f>
        <v>0</v>
      </c>
      <c r="I351" s="9">
        <f>IF(A351="","",E351+F351+G351)</f>
        <v>0</v>
      </c>
      <c r="J351" s="9">
        <f>IF(A351="","",IFERROR(VLOOKUP(A351,'بيانات العاملين'!$A$2:$J$501,9,FALSE),0))</f>
        <v>0</v>
      </c>
      <c r="K351" s="9">
        <f>IF(A351="","",J351*'إعدادات'!$B$4)</f>
        <v>0</v>
      </c>
      <c r="L351" s="9">
        <f>IF(A351="","",SUM(MAX(0,MIN(MAX(0,(I351-K351)*'إعدادات'!$B$9-'إعدادات'!$B$8),'إعدادات'!$C$13)-'إعدادات'!$B$13)*'إعدادات'!$D$13,MAX(0,MIN(MAX(0,(I351-K351)*'إعدادات'!$B$9-'إعدادات'!$B$8),'إعدادات'!$C$14)-'إعدادات'!$B$14)*'إعدادات'!$D$14,MAX(0,MIN(MAX(0,(I351-K351)*'إعدادات'!$B$9-'إعدادات'!$B$8),'إعدادات'!$C$15)-'إعدادات'!$B$15)*'إعدادات'!$D$15,MAX(0,MIN(MAX(0,(I351-K351)*'إعدادات'!$B$9-'إعدادات'!$B$8),'إعدادات'!$C$16)-'إعدادات'!$B$16)*'إعدادات'!$D$16,MAX(0,MIN(MAX(0,(I351-K351)*'إعدادات'!$B$9-'إعدادات'!$B$8),'إعدادات'!$C$17)-'إعدادات'!$B$17)*'إعدادات'!$D$17,MAX(0,MIN(MAX(0,(I351-K351)*'إعدادات'!$B$9-'إعدادات'!$B$8),'إعدادات'!$C$18)-'إعدادات'!$B$18)*'إعدادات'!$D$18)/'إعدادات'!$B$9)</f>
        <v>0</v>
      </c>
      <c r="M351" s="9">
        <f>IF(A351="","",IFERROR(VLOOKUP(A351,'مدخلات الشهر'!$A$2:$K$501,8,FALSE),0))</f>
        <v>0</v>
      </c>
      <c r="N351" s="9">
        <f>IF(A351="","",IFERROR(VLOOKUP(A351,'مدخلات الشهر'!$A$2:$K$501,9,FALSE),0))</f>
        <v>0</v>
      </c>
      <c r="O351" s="9">
        <f>IF(A351="","",IFERROR(VLOOKUP(A351,'مدخلات الشهر'!$A$2:$K$501,10,FALSE),0))</f>
        <v>0</v>
      </c>
      <c r="P351" s="9">
        <f>IF(A351="","",SUM(K351:L351,M351:O351))</f>
        <v>0</v>
      </c>
      <c r="Q351" s="9">
        <f>IF(A351="","",E351+F351+G351+H351-P351)</f>
        <v>0</v>
      </c>
      <c r="R351" s="9">
        <f>IF(A351="","",J351*'إعدادات'!$B$5)</f>
        <v>0</v>
      </c>
      <c r="S351" s="9">
        <f>IF(A351="","",Q351+R351)</f>
        <v>0</v>
      </c>
    </row>
    <row r="352" spans="1:19" ht="20" customHeight="1">
      <c r="A352" s="5">
        <f>IF('بيانات العاملين'!A352="","",'بيانات العاملين'!A352)</f>
        <v>0</v>
      </c>
      <c r="B352" s="5">
        <f>IF(A352="","",IFERROR(VLOOKUP(A352,'بيانات العاملين'!$A$2:$J$501,2,FALSE),""))</f>
        <v>0</v>
      </c>
      <c r="C352" s="5">
        <f>IF(A352="","",IFERROR(VLOOKUP(A352,'بيانات العاملين'!$A$2:$J$501,4,FALSE),""))</f>
        <v>0</v>
      </c>
      <c r="D352" s="9">
        <f>IF(A352="","",IFERROR(VLOOKUP(A352,'بيانات العاملين'!$A$2:$J$501,8,FALSE),0))</f>
        <v>0</v>
      </c>
      <c r="E352" s="9">
        <f>IF(A352="","",MAX(0,D352*IFERROR(VLOOKUP(A352,'مدخلات الشهر'!$A$2:$K$501,3,FALSE),0)/(IFERROR(VLOOKUP(A352,'مدخلات الشهر'!$A$2:$K$501,3,FALSE),0)+IFERROR(VLOOKUP(A352,'مدخلات الشهر'!$A$2:$K$501,4,FALSE),0),1)))</f>
        <v>0</v>
      </c>
      <c r="F352" s="9">
        <f>IF(A352="","",IFERROR(VLOOKUP(A352,'مدخلات الشهر'!$A$2:$K$501,5,FALSE),0))</f>
        <v>0</v>
      </c>
      <c r="G352" s="9">
        <f>IF(A352="","",IFERROR(VLOOKUP(A352,'مدخلات الشهر'!$A$2:$K$501,6,FALSE),0))</f>
        <v>0</v>
      </c>
      <c r="H352" s="9">
        <f>IF(A352="","",IFERROR(VLOOKUP(A352,'مدخلات الشهر'!$A$2:$K$501,7,FALSE),0))</f>
        <v>0</v>
      </c>
      <c r="I352" s="9">
        <f>IF(A352="","",E352+F352+G352)</f>
        <v>0</v>
      </c>
      <c r="J352" s="9">
        <f>IF(A352="","",IFERROR(VLOOKUP(A352,'بيانات العاملين'!$A$2:$J$501,9,FALSE),0))</f>
        <v>0</v>
      </c>
      <c r="K352" s="9">
        <f>IF(A352="","",J352*'إعدادات'!$B$4)</f>
        <v>0</v>
      </c>
      <c r="L352" s="9">
        <f>IF(A352="","",SUM(MAX(0,MIN(MAX(0,(I352-K352)*'إعدادات'!$B$9-'إعدادات'!$B$8),'إعدادات'!$C$13)-'إعدادات'!$B$13)*'إعدادات'!$D$13,MAX(0,MIN(MAX(0,(I352-K352)*'إعدادات'!$B$9-'إعدادات'!$B$8),'إعدادات'!$C$14)-'إعدادات'!$B$14)*'إعدادات'!$D$14,MAX(0,MIN(MAX(0,(I352-K352)*'إعدادات'!$B$9-'إعدادات'!$B$8),'إعدادات'!$C$15)-'إعدادات'!$B$15)*'إعدادات'!$D$15,MAX(0,MIN(MAX(0,(I352-K352)*'إعدادات'!$B$9-'إعدادات'!$B$8),'إعدادات'!$C$16)-'إعدادات'!$B$16)*'إعدادات'!$D$16,MAX(0,MIN(MAX(0,(I352-K352)*'إعدادات'!$B$9-'إعدادات'!$B$8),'إعدادات'!$C$17)-'إعدادات'!$B$17)*'إعدادات'!$D$17,MAX(0,MIN(MAX(0,(I352-K352)*'إعدادات'!$B$9-'إعدادات'!$B$8),'إعدادات'!$C$18)-'إعدادات'!$B$18)*'إعدادات'!$D$18)/'إعدادات'!$B$9)</f>
        <v>0</v>
      </c>
      <c r="M352" s="9">
        <f>IF(A352="","",IFERROR(VLOOKUP(A352,'مدخلات الشهر'!$A$2:$K$501,8,FALSE),0))</f>
        <v>0</v>
      </c>
      <c r="N352" s="9">
        <f>IF(A352="","",IFERROR(VLOOKUP(A352,'مدخلات الشهر'!$A$2:$K$501,9,FALSE),0))</f>
        <v>0</v>
      </c>
      <c r="O352" s="9">
        <f>IF(A352="","",IFERROR(VLOOKUP(A352,'مدخلات الشهر'!$A$2:$K$501,10,FALSE),0))</f>
        <v>0</v>
      </c>
      <c r="P352" s="9">
        <f>IF(A352="","",SUM(K352:L352,M352:O352))</f>
        <v>0</v>
      </c>
      <c r="Q352" s="9">
        <f>IF(A352="","",E352+F352+G352+H352-P352)</f>
        <v>0</v>
      </c>
      <c r="R352" s="9">
        <f>IF(A352="","",J352*'إعدادات'!$B$5)</f>
        <v>0</v>
      </c>
      <c r="S352" s="9">
        <f>IF(A352="","",Q352+R352)</f>
        <v>0</v>
      </c>
    </row>
    <row r="353" spans="1:19" ht="20" customHeight="1">
      <c r="A353" s="5">
        <f>IF('بيانات العاملين'!A353="","",'بيانات العاملين'!A353)</f>
        <v>0</v>
      </c>
      <c r="B353" s="5">
        <f>IF(A353="","",IFERROR(VLOOKUP(A353,'بيانات العاملين'!$A$2:$J$501,2,FALSE),""))</f>
        <v>0</v>
      </c>
      <c r="C353" s="5">
        <f>IF(A353="","",IFERROR(VLOOKUP(A353,'بيانات العاملين'!$A$2:$J$501,4,FALSE),""))</f>
        <v>0</v>
      </c>
      <c r="D353" s="9">
        <f>IF(A353="","",IFERROR(VLOOKUP(A353,'بيانات العاملين'!$A$2:$J$501,8,FALSE),0))</f>
        <v>0</v>
      </c>
      <c r="E353" s="9">
        <f>IF(A353="","",MAX(0,D353*IFERROR(VLOOKUP(A353,'مدخلات الشهر'!$A$2:$K$501,3,FALSE),0)/(IFERROR(VLOOKUP(A353,'مدخلات الشهر'!$A$2:$K$501,3,FALSE),0)+IFERROR(VLOOKUP(A353,'مدخلات الشهر'!$A$2:$K$501,4,FALSE),0),1)))</f>
        <v>0</v>
      </c>
      <c r="F353" s="9">
        <f>IF(A353="","",IFERROR(VLOOKUP(A353,'مدخلات الشهر'!$A$2:$K$501,5,FALSE),0))</f>
        <v>0</v>
      </c>
      <c r="G353" s="9">
        <f>IF(A353="","",IFERROR(VLOOKUP(A353,'مدخلات الشهر'!$A$2:$K$501,6,FALSE),0))</f>
        <v>0</v>
      </c>
      <c r="H353" s="9">
        <f>IF(A353="","",IFERROR(VLOOKUP(A353,'مدخلات الشهر'!$A$2:$K$501,7,FALSE),0))</f>
        <v>0</v>
      </c>
      <c r="I353" s="9">
        <f>IF(A353="","",E353+F353+G353)</f>
        <v>0</v>
      </c>
      <c r="J353" s="9">
        <f>IF(A353="","",IFERROR(VLOOKUP(A353,'بيانات العاملين'!$A$2:$J$501,9,FALSE),0))</f>
        <v>0</v>
      </c>
      <c r="K353" s="9">
        <f>IF(A353="","",J353*'إعدادات'!$B$4)</f>
        <v>0</v>
      </c>
      <c r="L353" s="9">
        <f>IF(A353="","",SUM(MAX(0,MIN(MAX(0,(I353-K353)*'إعدادات'!$B$9-'إعدادات'!$B$8),'إعدادات'!$C$13)-'إعدادات'!$B$13)*'إعدادات'!$D$13,MAX(0,MIN(MAX(0,(I353-K353)*'إعدادات'!$B$9-'إعدادات'!$B$8),'إعدادات'!$C$14)-'إعدادات'!$B$14)*'إعدادات'!$D$14,MAX(0,MIN(MAX(0,(I353-K353)*'إعدادات'!$B$9-'إعدادات'!$B$8),'إعدادات'!$C$15)-'إعدادات'!$B$15)*'إعدادات'!$D$15,MAX(0,MIN(MAX(0,(I353-K353)*'إعدادات'!$B$9-'إعدادات'!$B$8),'إعدادات'!$C$16)-'إعدادات'!$B$16)*'إعدادات'!$D$16,MAX(0,MIN(MAX(0,(I353-K353)*'إعدادات'!$B$9-'إعدادات'!$B$8),'إعدادات'!$C$17)-'إعدادات'!$B$17)*'إعدادات'!$D$17,MAX(0,MIN(MAX(0,(I353-K353)*'إعدادات'!$B$9-'إعدادات'!$B$8),'إعدادات'!$C$18)-'إعدادات'!$B$18)*'إعدادات'!$D$18)/'إعدادات'!$B$9)</f>
        <v>0</v>
      </c>
      <c r="M353" s="9">
        <f>IF(A353="","",IFERROR(VLOOKUP(A353,'مدخلات الشهر'!$A$2:$K$501,8,FALSE),0))</f>
        <v>0</v>
      </c>
      <c r="N353" s="9">
        <f>IF(A353="","",IFERROR(VLOOKUP(A353,'مدخلات الشهر'!$A$2:$K$501,9,FALSE),0))</f>
        <v>0</v>
      </c>
      <c r="O353" s="9">
        <f>IF(A353="","",IFERROR(VLOOKUP(A353,'مدخلات الشهر'!$A$2:$K$501,10,FALSE),0))</f>
        <v>0</v>
      </c>
      <c r="P353" s="9">
        <f>IF(A353="","",SUM(K353:L353,M353:O353))</f>
        <v>0</v>
      </c>
      <c r="Q353" s="9">
        <f>IF(A353="","",E353+F353+G353+H353-P353)</f>
        <v>0</v>
      </c>
      <c r="R353" s="9">
        <f>IF(A353="","",J353*'إعدادات'!$B$5)</f>
        <v>0</v>
      </c>
      <c r="S353" s="9">
        <f>IF(A353="","",Q353+R353)</f>
        <v>0</v>
      </c>
    </row>
    <row r="354" spans="1:19" ht="20" customHeight="1">
      <c r="A354" s="5">
        <f>IF('بيانات العاملين'!A354="","",'بيانات العاملين'!A354)</f>
        <v>0</v>
      </c>
      <c r="B354" s="5">
        <f>IF(A354="","",IFERROR(VLOOKUP(A354,'بيانات العاملين'!$A$2:$J$501,2,FALSE),""))</f>
        <v>0</v>
      </c>
      <c r="C354" s="5">
        <f>IF(A354="","",IFERROR(VLOOKUP(A354,'بيانات العاملين'!$A$2:$J$501,4,FALSE),""))</f>
        <v>0</v>
      </c>
      <c r="D354" s="9">
        <f>IF(A354="","",IFERROR(VLOOKUP(A354,'بيانات العاملين'!$A$2:$J$501,8,FALSE),0))</f>
        <v>0</v>
      </c>
      <c r="E354" s="9">
        <f>IF(A354="","",MAX(0,D354*IFERROR(VLOOKUP(A354,'مدخلات الشهر'!$A$2:$K$501,3,FALSE),0)/(IFERROR(VLOOKUP(A354,'مدخلات الشهر'!$A$2:$K$501,3,FALSE),0)+IFERROR(VLOOKUP(A354,'مدخلات الشهر'!$A$2:$K$501,4,FALSE),0),1)))</f>
        <v>0</v>
      </c>
      <c r="F354" s="9">
        <f>IF(A354="","",IFERROR(VLOOKUP(A354,'مدخلات الشهر'!$A$2:$K$501,5,FALSE),0))</f>
        <v>0</v>
      </c>
      <c r="G354" s="9">
        <f>IF(A354="","",IFERROR(VLOOKUP(A354,'مدخلات الشهر'!$A$2:$K$501,6,FALSE),0))</f>
        <v>0</v>
      </c>
      <c r="H354" s="9">
        <f>IF(A354="","",IFERROR(VLOOKUP(A354,'مدخلات الشهر'!$A$2:$K$501,7,FALSE),0))</f>
        <v>0</v>
      </c>
      <c r="I354" s="9">
        <f>IF(A354="","",E354+F354+G354)</f>
        <v>0</v>
      </c>
      <c r="J354" s="9">
        <f>IF(A354="","",IFERROR(VLOOKUP(A354,'بيانات العاملين'!$A$2:$J$501,9,FALSE),0))</f>
        <v>0</v>
      </c>
      <c r="K354" s="9">
        <f>IF(A354="","",J354*'إعدادات'!$B$4)</f>
        <v>0</v>
      </c>
      <c r="L354" s="9">
        <f>IF(A354="","",SUM(MAX(0,MIN(MAX(0,(I354-K354)*'إعدادات'!$B$9-'إعدادات'!$B$8),'إعدادات'!$C$13)-'إعدادات'!$B$13)*'إعدادات'!$D$13,MAX(0,MIN(MAX(0,(I354-K354)*'إعدادات'!$B$9-'إعدادات'!$B$8),'إعدادات'!$C$14)-'إعدادات'!$B$14)*'إعدادات'!$D$14,MAX(0,MIN(MAX(0,(I354-K354)*'إعدادات'!$B$9-'إعدادات'!$B$8),'إعدادات'!$C$15)-'إعدادات'!$B$15)*'إعدادات'!$D$15,MAX(0,MIN(MAX(0,(I354-K354)*'إعدادات'!$B$9-'إعدادات'!$B$8),'إعدادات'!$C$16)-'إعدادات'!$B$16)*'إعدادات'!$D$16,MAX(0,MIN(MAX(0,(I354-K354)*'إعدادات'!$B$9-'إعدادات'!$B$8),'إعدادات'!$C$17)-'إعدادات'!$B$17)*'إعدادات'!$D$17,MAX(0,MIN(MAX(0,(I354-K354)*'إعدادات'!$B$9-'إعدادات'!$B$8),'إعدادات'!$C$18)-'إعدادات'!$B$18)*'إعدادات'!$D$18)/'إعدادات'!$B$9)</f>
        <v>0</v>
      </c>
      <c r="M354" s="9">
        <f>IF(A354="","",IFERROR(VLOOKUP(A354,'مدخلات الشهر'!$A$2:$K$501,8,FALSE),0))</f>
        <v>0</v>
      </c>
      <c r="N354" s="9">
        <f>IF(A354="","",IFERROR(VLOOKUP(A354,'مدخلات الشهر'!$A$2:$K$501,9,FALSE),0))</f>
        <v>0</v>
      </c>
      <c r="O354" s="9">
        <f>IF(A354="","",IFERROR(VLOOKUP(A354,'مدخلات الشهر'!$A$2:$K$501,10,FALSE),0))</f>
        <v>0</v>
      </c>
      <c r="P354" s="9">
        <f>IF(A354="","",SUM(K354:L354,M354:O354))</f>
        <v>0</v>
      </c>
      <c r="Q354" s="9">
        <f>IF(A354="","",E354+F354+G354+H354-P354)</f>
        <v>0</v>
      </c>
      <c r="R354" s="9">
        <f>IF(A354="","",J354*'إعدادات'!$B$5)</f>
        <v>0</v>
      </c>
      <c r="S354" s="9">
        <f>IF(A354="","",Q354+R354)</f>
        <v>0</v>
      </c>
    </row>
    <row r="355" spans="1:19" ht="20" customHeight="1">
      <c r="A355" s="5">
        <f>IF('بيانات العاملين'!A355="","",'بيانات العاملين'!A355)</f>
        <v>0</v>
      </c>
      <c r="B355" s="5">
        <f>IF(A355="","",IFERROR(VLOOKUP(A355,'بيانات العاملين'!$A$2:$J$501,2,FALSE),""))</f>
        <v>0</v>
      </c>
      <c r="C355" s="5">
        <f>IF(A355="","",IFERROR(VLOOKUP(A355,'بيانات العاملين'!$A$2:$J$501,4,FALSE),""))</f>
        <v>0</v>
      </c>
      <c r="D355" s="9">
        <f>IF(A355="","",IFERROR(VLOOKUP(A355,'بيانات العاملين'!$A$2:$J$501,8,FALSE),0))</f>
        <v>0</v>
      </c>
      <c r="E355" s="9">
        <f>IF(A355="","",MAX(0,D355*IFERROR(VLOOKUP(A355,'مدخلات الشهر'!$A$2:$K$501,3,FALSE),0)/(IFERROR(VLOOKUP(A355,'مدخلات الشهر'!$A$2:$K$501,3,FALSE),0)+IFERROR(VLOOKUP(A355,'مدخلات الشهر'!$A$2:$K$501,4,FALSE),0),1)))</f>
        <v>0</v>
      </c>
      <c r="F355" s="9">
        <f>IF(A355="","",IFERROR(VLOOKUP(A355,'مدخلات الشهر'!$A$2:$K$501,5,FALSE),0))</f>
        <v>0</v>
      </c>
      <c r="G355" s="9">
        <f>IF(A355="","",IFERROR(VLOOKUP(A355,'مدخلات الشهر'!$A$2:$K$501,6,FALSE),0))</f>
        <v>0</v>
      </c>
      <c r="H355" s="9">
        <f>IF(A355="","",IFERROR(VLOOKUP(A355,'مدخلات الشهر'!$A$2:$K$501,7,FALSE),0))</f>
        <v>0</v>
      </c>
      <c r="I355" s="9">
        <f>IF(A355="","",E355+F355+G355)</f>
        <v>0</v>
      </c>
      <c r="J355" s="9">
        <f>IF(A355="","",IFERROR(VLOOKUP(A355,'بيانات العاملين'!$A$2:$J$501,9,FALSE),0))</f>
        <v>0</v>
      </c>
      <c r="K355" s="9">
        <f>IF(A355="","",J355*'إعدادات'!$B$4)</f>
        <v>0</v>
      </c>
      <c r="L355" s="9">
        <f>IF(A355="","",SUM(MAX(0,MIN(MAX(0,(I355-K355)*'إعدادات'!$B$9-'إعدادات'!$B$8),'إعدادات'!$C$13)-'إعدادات'!$B$13)*'إعدادات'!$D$13,MAX(0,MIN(MAX(0,(I355-K355)*'إعدادات'!$B$9-'إعدادات'!$B$8),'إعدادات'!$C$14)-'إعدادات'!$B$14)*'إعدادات'!$D$14,MAX(0,MIN(MAX(0,(I355-K355)*'إعدادات'!$B$9-'إعدادات'!$B$8),'إعدادات'!$C$15)-'إعدادات'!$B$15)*'إعدادات'!$D$15,MAX(0,MIN(MAX(0,(I355-K355)*'إعدادات'!$B$9-'إعدادات'!$B$8),'إعدادات'!$C$16)-'إعدادات'!$B$16)*'إعدادات'!$D$16,MAX(0,MIN(MAX(0,(I355-K355)*'إعدادات'!$B$9-'إعدادات'!$B$8),'إعدادات'!$C$17)-'إعدادات'!$B$17)*'إعدادات'!$D$17,MAX(0,MIN(MAX(0,(I355-K355)*'إعدادات'!$B$9-'إعدادات'!$B$8),'إعدادات'!$C$18)-'إعدادات'!$B$18)*'إعدادات'!$D$18)/'إعدادات'!$B$9)</f>
        <v>0</v>
      </c>
      <c r="M355" s="9">
        <f>IF(A355="","",IFERROR(VLOOKUP(A355,'مدخلات الشهر'!$A$2:$K$501,8,FALSE),0))</f>
        <v>0</v>
      </c>
      <c r="N355" s="9">
        <f>IF(A355="","",IFERROR(VLOOKUP(A355,'مدخلات الشهر'!$A$2:$K$501,9,FALSE),0))</f>
        <v>0</v>
      </c>
      <c r="O355" s="9">
        <f>IF(A355="","",IFERROR(VLOOKUP(A355,'مدخلات الشهر'!$A$2:$K$501,10,FALSE),0))</f>
        <v>0</v>
      </c>
      <c r="P355" s="9">
        <f>IF(A355="","",SUM(K355:L355,M355:O355))</f>
        <v>0</v>
      </c>
      <c r="Q355" s="9">
        <f>IF(A355="","",E355+F355+G355+H355-P355)</f>
        <v>0</v>
      </c>
      <c r="R355" s="9">
        <f>IF(A355="","",J355*'إعدادات'!$B$5)</f>
        <v>0</v>
      </c>
      <c r="S355" s="9">
        <f>IF(A355="","",Q355+R355)</f>
        <v>0</v>
      </c>
    </row>
    <row r="356" spans="1:19" ht="20" customHeight="1">
      <c r="A356" s="5">
        <f>IF('بيانات العاملين'!A356="","",'بيانات العاملين'!A356)</f>
        <v>0</v>
      </c>
      <c r="B356" s="5">
        <f>IF(A356="","",IFERROR(VLOOKUP(A356,'بيانات العاملين'!$A$2:$J$501,2,FALSE),""))</f>
        <v>0</v>
      </c>
      <c r="C356" s="5">
        <f>IF(A356="","",IFERROR(VLOOKUP(A356,'بيانات العاملين'!$A$2:$J$501,4,FALSE),""))</f>
        <v>0</v>
      </c>
      <c r="D356" s="9">
        <f>IF(A356="","",IFERROR(VLOOKUP(A356,'بيانات العاملين'!$A$2:$J$501,8,FALSE),0))</f>
        <v>0</v>
      </c>
      <c r="E356" s="9">
        <f>IF(A356="","",MAX(0,D356*IFERROR(VLOOKUP(A356,'مدخلات الشهر'!$A$2:$K$501,3,FALSE),0)/(IFERROR(VLOOKUP(A356,'مدخلات الشهر'!$A$2:$K$501,3,FALSE),0)+IFERROR(VLOOKUP(A356,'مدخلات الشهر'!$A$2:$K$501,4,FALSE),0),1)))</f>
        <v>0</v>
      </c>
      <c r="F356" s="9">
        <f>IF(A356="","",IFERROR(VLOOKUP(A356,'مدخلات الشهر'!$A$2:$K$501,5,FALSE),0))</f>
        <v>0</v>
      </c>
      <c r="G356" s="9">
        <f>IF(A356="","",IFERROR(VLOOKUP(A356,'مدخلات الشهر'!$A$2:$K$501,6,FALSE),0))</f>
        <v>0</v>
      </c>
      <c r="H356" s="9">
        <f>IF(A356="","",IFERROR(VLOOKUP(A356,'مدخلات الشهر'!$A$2:$K$501,7,FALSE),0))</f>
        <v>0</v>
      </c>
      <c r="I356" s="9">
        <f>IF(A356="","",E356+F356+G356)</f>
        <v>0</v>
      </c>
      <c r="J356" s="9">
        <f>IF(A356="","",IFERROR(VLOOKUP(A356,'بيانات العاملين'!$A$2:$J$501,9,FALSE),0))</f>
        <v>0</v>
      </c>
      <c r="K356" s="9">
        <f>IF(A356="","",J356*'إعدادات'!$B$4)</f>
        <v>0</v>
      </c>
      <c r="L356" s="9">
        <f>IF(A356="","",SUM(MAX(0,MIN(MAX(0,(I356-K356)*'إعدادات'!$B$9-'إعدادات'!$B$8),'إعدادات'!$C$13)-'إعدادات'!$B$13)*'إعدادات'!$D$13,MAX(0,MIN(MAX(0,(I356-K356)*'إعدادات'!$B$9-'إعدادات'!$B$8),'إعدادات'!$C$14)-'إعدادات'!$B$14)*'إعدادات'!$D$14,MAX(0,MIN(MAX(0,(I356-K356)*'إعدادات'!$B$9-'إعدادات'!$B$8),'إعدادات'!$C$15)-'إعدادات'!$B$15)*'إعدادات'!$D$15,MAX(0,MIN(MAX(0,(I356-K356)*'إعدادات'!$B$9-'إعدادات'!$B$8),'إعدادات'!$C$16)-'إعدادات'!$B$16)*'إعدادات'!$D$16,MAX(0,MIN(MAX(0,(I356-K356)*'إعدادات'!$B$9-'إعدادات'!$B$8),'إعدادات'!$C$17)-'إعدادات'!$B$17)*'إعدادات'!$D$17,MAX(0,MIN(MAX(0,(I356-K356)*'إعدادات'!$B$9-'إعدادات'!$B$8),'إعدادات'!$C$18)-'إعدادات'!$B$18)*'إعدادات'!$D$18)/'إعدادات'!$B$9)</f>
        <v>0</v>
      </c>
      <c r="M356" s="9">
        <f>IF(A356="","",IFERROR(VLOOKUP(A356,'مدخلات الشهر'!$A$2:$K$501,8,FALSE),0))</f>
        <v>0</v>
      </c>
      <c r="N356" s="9">
        <f>IF(A356="","",IFERROR(VLOOKUP(A356,'مدخلات الشهر'!$A$2:$K$501,9,FALSE),0))</f>
        <v>0</v>
      </c>
      <c r="O356" s="9">
        <f>IF(A356="","",IFERROR(VLOOKUP(A356,'مدخلات الشهر'!$A$2:$K$501,10,FALSE),0))</f>
        <v>0</v>
      </c>
      <c r="P356" s="9">
        <f>IF(A356="","",SUM(K356:L356,M356:O356))</f>
        <v>0</v>
      </c>
      <c r="Q356" s="9">
        <f>IF(A356="","",E356+F356+G356+H356-P356)</f>
        <v>0</v>
      </c>
      <c r="R356" s="9">
        <f>IF(A356="","",J356*'إعدادات'!$B$5)</f>
        <v>0</v>
      </c>
      <c r="S356" s="9">
        <f>IF(A356="","",Q356+R356)</f>
        <v>0</v>
      </c>
    </row>
    <row r="357" spans="1:19" ht="20" customHeight="1">
      <c r="A357" s="5">
        <f>IF('بيانات العاملين'!A357="","",'بيانات العاملين'!A357)</f>
        <v>0</v>
      </c>
      <c r="B357" s="5">
        <f>IF(A357="","",IFERROR(VLOOKUP(A357,'بيانات العاملين'!$A$2:$J$501,2,FALSE),""))</f>
        <v>0</v>
      </c>
      <c r="C357" s="5">
        <f>IF(A357="","",IFERROR(VLOOKUP(A357,'بيانات العاملين'!$A$2:$J$501,4,FALSE),""))</f>
        <v>0</v>
      </c>
      <c r="D357" s="9">
        <f>IF(A357="","",IFERROR(VLOOKUP(A357,'بيانات العاملين'!$A$2:$J$501,8,FALSE),0))</f>
        <v>0</v>
      </c>
      <c r="E357" s="9">
        <f>IF(A357="","",MAX(0,D357*IFERROR(VLOOKUP(A357,'مدخلات الشهر'!$A$2:$K$501,3,FALSE),0)/(IFERROR(VLOOKUP(A357,'مدخلات الشهر'!$A$2:$K$501,3,FALSE),0)+IFERROR(VLOOKUP(A357,'مدخلات الشهر'!$A$2:$K$501,4,FALSE),0),1)))</f>
        <v>0</v>
      </c>
      <c r="F357" s="9">
        <f>IF(A357="","",IFERROR(VLOOKUP(A357,'مدخلات الشهر'!$A$2:$K$501,5,FALSE),0))</f>
        <v>0</v>
      </c>
      <c r="G357" s="9">
        <f>IF(A357="","",IFERROR(VLOOKUP(A357,'مدخلات الشهر'!$A$2:$K$501,6,FALSE),0))</f>
        <v>0</v>
      </c>
      <c r="H357" s="9">
        <f>IF(A357="","",IFERROR(VLOOKUP(A357,'مدخلات الشهر'!$A$2:$K$501,7,FALSE),0))</f>
        <v>0</v>
      </c>
      <c r="I357" s="9">
        <f>IF(A357="","",E357+F357+G357)</f>
        <v>0</v>
      </c>
      <c r="J357" s="9">
        <f>IF(A357="","",IFERROR(VLOOKUP(A357,'بيانات العاملين'!$A$2:$J$501,9,FALSE),0))</f>
        <v>0</v>
      </c>
      <c r="K357" s="9">
        <f>IF(A357="","",J357*'إعدادات'!$B$4)</f>
        <v>0</v>
      </c>
      <c r="L357" s="9">
        <f>IF(A357="","",SUM(MAX(0,MIN(MAX(0,(I357-K357)*'إعدادات'!$B$9-'إعدادات'!$B$8),'إعدادات'!$C$13)-'إعدادات'!$B$13)*'إعدادات'!$D$13,MAX(0,MIN(MAX(0,(I357-K357)*'إعدادات'!$B$9-'إعدادات'!$B$8),'إعدادات'!$C$14)-'إعدادات'!$B$14)*'إعدادات'!$D$14,MAX(0,MIN(MAX(0,(I357-K357)*'إعدادات'!$B$9-'إعدادات'!$B$8),'إعدادات'!$C$15)-'إعدادات'!$B$15)*'إعدادات'!$D$15,MAX(0,MIN(MAX(0,(I357-K357)*'إعدادات'!$B$9-'إعدادات'!$B$8),'إعدادات'!$C$16)-'إعدادات'!$B$16)*'إعدادات'!$D$16,MAX(0,MIN(MAX(0,(I357-K357)*'إعدادات'!$B$9-'إعدادات'!$B$8),'إعدادات'!$C$17)-'إعدادات'!$B$17)*'إعدادات'!$D$17,MAX(0,MIN(MAX(0,(I357-K357)*'إعدادات'!$B$9-'إعدادات'!$B$8),'إعدادات'!$C$18)-'إعدادات'!$B$18)*'إعدادات'!$D$18)/'إعدادات'!$B$9)</f>
        <v>0</v>
      </c>
      <c r="M357" s="9">
        <f>IF(A357="","",IFERROR(VLOOKUP(A357,'مدخلات الشهر'!$A$2:$K$501,8,FALSE),0))</f>
        <v>0</v>
      </c>
      <c r="N357" s="9">
        <f>IF(A357="","",IFERROR(VLOOKUP(A357,'مدخلات الشهر'!$A$2:$K$501,9,FALSE),0))</f>
        <v>0</v>
      </c>
      <c r="O357" s="9">
        <f>IF(A357="","",IFERROR(VLOOKUP(A357,'مدخلات الشهر'!$A$2:$K$501,10,FALSE),0))</f>
        <v>0</v>
      </c>
      <c r="P357" s="9">
        <f>IF(A357="","",SUM(K357:L357,M357:O357))</f>
        <v>0</v>
      </c>
      <c r="Q357" s="9">
        <f>IF(A357="","",E357+F357+G357+H357-P357)</f>
        <v>0</v>
      </c>
      <c r="R357" s="9">
        <f>IF(A357="","",J357*'إعدادات'!$B$5)</f>
        <v>0</v>
      </c>
      <c r="S357" s="9">
        <f>IF(A357="","",Q357+R357)</f>
        <v>0</v>
      </c>
    </row>
    <row r="358" spans="1:19" ht="20" customHeight="1">
      <c r="A358" s="5">
        <f>IF('بيانات العاملين'!A358="","",'بيانات العاملين'!A358)</f>
        <v>0</v>
      </c>
      <c r="B358" s="5">
        <f>IF(A358="","",IFERROR(VLOOKUP(A358,'بيانات العاملين'!$A$2:$J$501,2,FALSE),""))</f>
        <v>0</v>
      </c>
      <c r="C358" s="5">
        <f>IF(A358="","",IFERROR(VLOOKUP(A358,'بيانات العاملين'!$A$2:$J$501,4,FALSE),""))</f>
        <v>0</v>
      </c>
      <c r="D358" s="9">
        <f>IF(A358="","",IFERROR(VLOOKUP(A358,'بيانات العاملين'!$A$2:$J$501,8,FALSE),0))</f>
        <v>0</v>
      </c>
      <c r="E358" s="9">
        <f>IF(A358="","",MAX(0,D358*IFERROR(VLOOKUP(A358,'مدخلات الشهر'!$A$2:$K$501,3,FALSE),0)/(IFERROR(VLOOKUP(A358,'مدخلات الشهر'!$A$2:$K$501,3,FALSE),0)+IFERROR(VLOOKUP(A358,'مدخلات الشهر'!$A$2:$K$501,4,FALSE),0),1)))</f>
        <v>0</v>
      </c>
      <c r="F358" s="9">
        <f>IF(A358="","",IFERROR(VLOOKUP(A358,'مدخلات الشهر'!$A$2:$K$501,5,FALSE),0))</f>
        <v>0</v>
      </c>
      <c r="G358" s="9">
        <f>IF(A358="","",IFERROR(VLOOKUP(A358,'مدخلات الشهر'!$A$2:$K$501,6,FALSE),0))</f>
        <v>0</v>
      </c>
      <c r="H358" s="9">
        <f>IF(A358="","",IFERROR(VLOOKUP(A358,'مدخلات الشهر'!$A$2:$K$501,7,FALSE),0))</f>
        <v>0</v>
      </c>
      <c r="I358" s="9">
        <f>IF(A358="","",E358+F358+G358)</f>
        <v>0</v>
      </c>
      <c r="J358" s="9">
        <f>IF(A358="","",IFERROR(VLOOKUP(A358,'بيانات العاملين'!$A$2:$J$501,9,FALSE),0))</f>
        <v>0</v>
      </c>
      <c r="K358" s="9">
        <f>IF(A358="","",J358*'إعدادات'!$B$4)</f>
        <v>0</v>
      </c>
      <c r="L358" s="9">
        <f>IF(A358="","",SUM(MAX(0,MIN(MAX(0,(I358-K358)*'إعدادات'!$B$9-'إعدادات'!$B$8),'إعدادات'!$C$13)-'إعدادات'!$B$13)*'إعدادات'!$D$13,MAX(0,MIN(MAX(0,(I358-K358)*'إعدادات'!$B$9-'إعدادات'!$B$8),'إعدادات'!$C$14)-'إعدادات'!$B$14)*'إعدادات'!$D$14,MAX(0,MIN(MAX(0,(I358-K358)*'إعدادات'!$B$9-'إعدادات'!$B$8),'إعدادات'!$C$15)-'إعدادات'!$B$15)*'إعدادات'!$D$15,MAX(0,MIN(MAX(0,(I358-K358)*'إعدادات'!$B$9-'إعدادات'!$B$8),'إعدادات'!$C$16)-'إعدادات'!$B$16)*'إعدادات'!$D$16,MAX(0,MIN(MAX(0,(I358-K358)*'إعدادات'!$B$9-'إعدادات'!$B$8),'إعدادات'!$C$17)-'إعدادات'!$B$17)*'إعدادات'!$D$17,MAX(0,MIN(MAX(0,(I358-K358)*'إعدادات'!$B$9-'إعدادات'!$B$8),'إعدادات'!$C$18)-'إعدادات'!$B$18)*'إعدادات'!$D$18)/'إعدادات'!$B$9)</f>
        <v>0</v>
      </c>
      <c r="M358" s="9">
        <f>IF(A358="","",IFERROR(VLOOKUP(A358,'مدخلات الشهر'!$A$2:$K$501,8,FALSE),0))</f>
        <v>0</v>
      </c>
      <c r="N358" s="9">
        <f>IF(A358="","",IFERROR(VLOOKUP(A358,'مدخلات الشهر'!$A$2:$K$501,9,FALSE),0))</f>
        <v>0</v>
      </c>
      <c r="O358" s="9">
        <f>IF(A358="","",IFERROR(VLOOKUP(A358,'مدخلات الشهر'!$A$2:$K$501,10,FALSE),0))</f>
        <v>0</v>
      </c>
      <c r="P358" s="9">
        <f>IF(A358="","",SUM(K358:L358,M358:O358))</f>
        <v>0</v>
      </c>
      <c r="Q358" s="9">
        <f>IF(A358="","",E358+F358+G358+H358-P358)</f>
        <v>0</v>
      </c>
      <c r="R358" s="9">
        <f>IF(A358="","",J358*'إعدادات'!$B$5)</f>
        <v>0</v>
      </c>
      <c r="S358" s="9">
        <f>IF(A358="","",Q358+R358)</f>
        <v>0</v>
      </c>
    </row>
    <row r="359" spans="1:19" ht="20" customHeight="1">
      <c r="A359" s="5">
        <f>IF('بيانات العاملين'!A359="","",'بيانات العاملين'!A359)</f>
        <v>0</v>
      </c>
      <c r="B359" s="5">
        <f>IF(A359="","",IFERROR(VLOOKUP(A359,'بيانات العاملين'!$A$2:$J$501,2,FALSE),""))</f>
        <v>0</v>
      </c>
      <c r="C359" s="5">
        <f>IF(A359="","",IFERROR(VLOOKUP(A359,'بيانات العاملين'!$A$2:$J$501,4,FALSE),""))</f>
        <v>0</v>
      </c>
      <c r="D359" s="9">
        <f>IF(A359="","",IFERROR(VLOOKUP(A359,'بيانات العاملين'!$A$2:$J$501,8,FALSE),0))</f>
        <v>0</v>
      </c>
      <c r="E359" s="9">
        <f>IF(A359="","",MAX(0,D359*IFERROR(VLOOKUP(A359,'مدخلات الشهر'!$A$2:$K$501,3,FALSE),0)/(IFERROR(VLOOKUP(A359,'مدخلات الشهر'!$A$2:$K$501,3,FALSE),0)+IFERROR(VLOOKUP(A359,'مدخلات الشهر'!$A$2:$K$501,4,FALSE),0),1)))</f>
        <v>0</v>
      </c>
      <c r="F359" s="9">
        <f>IF(A359="","",IFERROR(VLOOKUP(A359,'مدخلات الشهر'!$A$2:$K$501,5,FALSE),0))</f>
        <v>0</v>
      </c>
      <c r="G359" s="9">
        <f>IF(A359="","",IFERROR(VLOOKUP(A359,'مدخلات الشهر'!$A$2:$K$501,6,FALSE),0))</f>
        <v>0</v>
      </c>
      <c r="H359" s="9">
        <f>IF(A359="","",IFERROR(VLOOKUP(A359,'مدخلات الشهر'!$A$2:$K$501,7,FALSE),0))</f>
        <v>0</v>
      </c>
      <c r="I359" s="9">
        <f>IF(A359="","",E359+F359+G359)</f>
        <v>0</v>
      </c>
      <c r="J359" s="9">
        <f>IF(A359="","",IFERROR(VLOOKUP(A359,'بيانات العاملين'!$A$2:$J$501,9,FALSE),0))</f>
        <v>0</v>
      </c>
      <c r="K359" s="9">
        <f>IF(A359="","",J359*'إعدادات'!$B$4)</f>
        <v>0</v>
      </c>
      <c r="L359" s="9">
        <f>IF(A359="","",SUM(MAX(0,MIN(MAX(0,(I359-K359)*'إعدادات'!$B$9-'إعدادات'!$B$8),'إعدادات'!$C$13)-'إعدادات'!$B$13)*'إعدادات'!$D$13,MAX(0,MIN(MAX(0,(I359-K359)*'إعدادات'!$B$9-'إعدادات'!$B$8),'إعدادات'!$C$14)-'إعدادات'!$B$14)*'إعدادات'!$D$14,MAX(0,MIN(MAX(0,(I359-K359)*'إعدادات'!$B$9-'إعدادات'!$B$8),'إعدادات'!$C$15)-'إعدادات'!$B$15)*'إعدادات'!$D$15,MAX(0,MIN(MAX(0,(I359-K359)*'إعدادات'!$B$9-'إعدادات'!$B$8),'إعدادات'!$C$16)-'إعدادات'!$B$16)*'إعدادات'!$D$16,MAX(0,MIN(MAX(0,(I359-K359)*'إعدادات'!$B$9-'إعدادات'!$B$8),'إعدادات'!$C$17)-'إعدادات'!$B$17)*'إعدادات'!$D$17,MAX(0,MIN(MAX(0,(I359-K359)*'إعدادات'!$B$9-'إعدادات'!$B$8),'إعدادات'!$C$18)-'إعدادات'!$B$18)*'إعدادات'!$D$18)/'إعدادات'!$B$9)</f>
        <v>0</v>
      </c>
      <c r="M359" s="9">
        <f>IF(A359="","",IFERROR(VLOOKUP(A359,'مدخلات الشهر'!$A$2:$K$501,8,FALSE),0))</f>
        <v>0</v>
      </c>
      <c r="N359" s="9">
        <f>IF(A359="","",IFERROR(VLOOKUP(A359,'مدخلات الشهر'!$A$2:$K$501,9,FALSE),0))</f>
        <v>0</v>
      </c>
      <c r="O359" s="9">
        <f>IF(A359="","",IFERROR(VLOOKUP(A359,'مدخلات الشهر'!$A$2:$K$501,10,FALSE),0))</f>
        <v>0</v>
      </c>
      <c r="P359" s="9">
        <f>IF(A359="","",SUM(K359:L359,M359:O359))</f>
        <v>0</v>
      </c>
      <c r="Q359" s="9">
        <f>IF(A359="","",E359+F359+G359+H359-P359)</f>
        <v>0</v>
      </c>
      <c r="R359" s="9">
        <f>IF(A359="","",J359*'إعدادات'!$B$5)</f>
        <v>0</v>
      </c>
      <c r="S359" s="9">
        <f>IF(A359="","",Q359+R359)</f>
        <v>0</v>
      </c>
    </row>
    <row r="360" spans="1:19" ht="20" customHeight="1">
      <c r="A360" s="5">
        <f>IF('بيانات العاملين'!A360="","",'بيانات العاملين'!A360)</f>
        <v>0</v>
      </c>
      <c r="B360" s="5">
        <f>IF(A360="","",IFERROR(VLOOKUP(A360,'بيانات العاملين'!$A$2:$J$501,2,FALSE),""))</f>
        <v>0</v>
      </c>
      <c r="C360" s="5">
        <f>IF(A360="","",IFERROR(VLOOKUP(A360,'بيانات العاملين'!$A$2:$J$501,4,FALSE),""))</f>
        <v>0</v>
      </c>
      <c r="D360" s="9">
        <f>IF(A360="","",IFERROR(VLOOKUP(A360,'بيانات العاملين'!$A$2:$J$501,8,FALSE),0))</f>
        <v>0</v>
      </c>
      <c r="E360" s="9">
        <f>IF(A360="","",MAX(0,D360*IFERROR(VLOOKUP(A360,'مدخلات الشهر'!$A$2:$K$501,3,FALSE),0)/(IFERROR(VLOOKUP(A360,'مدخلات الشهر'!$A$2:$K$501,3,FALSE),0)+IFERROR(VLOOKUP(A360,'مدخلات الشهر'!$A$2:$K$501,4,FALSE),0),1)))</f>
        <v>0</v>
      </c>
      <c r="F360" s="9">
        <f>IF(A360="","",IFERROR(VLOOKUP(A360,'مدخلات الشهر'!$A$2:$K$501,5,FALSE),0))</f>
        <v>0</v>
      </c>
      <c r="G360" s="9">
        <f>IF(A360="","",IFERROR(VLOOKUP(A360,'مدخلات الشهر'!$A$2:$K$501,6,FALSE),0))</f>
        <v>0</v>
      </c>
      <c r="H360" s="9">
        <f>IF(A360="","",IFERROR(VLOOKUP(A360,'مدخلات الشهر'!$A$2:$K$501,7,FALSE),0))</f>
        <v>0</v>
      </c>
      <c r="I360" s="9">
        <f>IF(A360="","",E360+F360+G360)</f>
        <v>0</v>
      </c>
      <c r="J360" s="9">
        <f>IF(A360="","",IFERROR(VLOOKUP(A360,'بيانات العاملين'!$A$2:$J$501,9,FALSE),0))</f>
        <v>0</v>
      </c>
      <c r="K360" s="9">
        <f>IF(A360="","",J360*'إعدادات'!$B$4)</f>
        <v>0</v>
      </c>
      <c r="L360" s="9">
        <f>IF(A360="","",SUM(MAX(0,MIN(MAX(0,(I360-K360)*'إعدادات'!$B$9-'إعدادات'!$B$8),'إعدادات'!$C$13)-'إعدادات'!$B$13)*'إعدادات'!$D$13,MAX(0,MIN(MAX(0,(I360-K360)*'إعدادات'!$B$9-'إعدادات'!$B$8),'إعدادات'!$C$14)-'إعدادات'!$B$14)*'إعدادات'!$D$14,MAX(0,MIN(MAX(0,(I360-K360)*'إعدادات'!$B$9-'إعدادات'!$B$8),'إعدادات'!$C$15)-'إعدادات'!$B$15)*'إعدادات'!$D$15,MAX(0,MIN(MAX(0,(I360-K360)*'إعدادات'!$B$9-'إعدادات'!$B$8),'إعدادات'!$C$16)-'إعدادات'!$B$16)*'إعدادات'!$D$16,MAX(0,MIN(MAX(0,(I360-K360)*'إعدادات'!$B$9-'إعدادات'!$B$8),'إعدادات'!$C$17)-'إعدادات'!$B$17)*'إعدادات'!$D$17,MAX(0,MIN(MAX(0,(I360-K360)*'إعدادات'!$B$9-'إعدادات'!$B$8),'إعدادات'!$C$18)-'إعدادات'!$B$18)*'إعدادات'!$D$18)/'إعدادات'!$B$9)</f>
        <v>0</v>
      </c>
      <c r="M360" s="9">
        <f>IF(A360="","",IFERROR(VLOOKUP(A360,'مدخلات الشهر'!$A$2:$K$501,8,FALSE),0))</f>
        <v>0</v>
      </c>
      <c r="N360" s="9">
        <f>IF(A360="","",IFERROR(VLOOKUP(A360,'مدخلات الشهر'!$A$2:$K$501,9,FALSE),0))</f>
        <v>0</v>
      </c>
      <c r="O360" s="9">
        <f>IF(A360="","",IFERROR(VLOOKUP(A360,'مدخلات الشهر'!$A$2:$K$501,10,FALSE),0))</f>
        <v>0</v>
      </c>
      <c r="P360" s="9">
        <f>IF(A360="","",SUM(K360:L360,M360:O360))</f>
        <v>0</v>
      </c>
      <c r="Q360" s="9">
        <f>IF(A360="","",E360+F360+G360+H360-P360)</f>
        <v>0</v>
      </c>
      <c r="R360" s="9">
        <f>IF(A360="","",J360*'إعدادات'!$B$5)</f>
        <v>0</v>
      </c>
      <c r="S360" s="9">
        <f>IF(A360="","",Q360+R360)</f>
        <v>0</v>
      </c>
    </row>
    <row r="361" spans="1:19" ht="20" customHeight="1">
      <c r="A361" s="5">
        <f>IF('بيانات العاملين'!A361="","",'بيانات العاملين'!A361)</f>
        <v>0</v>
      </c>
      <c r="B361" s="5">
        <f>IF(A361="","",IFERROR(VLOOKUP(A361,'بيانات العاملين'!$A$2:$J$501,2,FALSE),""))</f>
        <v>0</v>
      </c>
      <c r="C361" s="5">
        <f>IF(A361="","",IFERROR(VLOOKUP(A361,'بيانات العاملين'!$A$2:$J$501,4,FALSE),""))</f>
        <v>0</v>
      </c>
      <c r="D361" s="9">
        <f>IF(A361="","",IFERROR(VLOOKUP(A361,'بيانات العاملين'!$A$2:$J$501,8,FALSE),0))</f>
        <v>0</v>
      </c>
      <c r="E361" s="9">
        <f>IF(A361="","",MAX(0,D361*IFERROR(VLOOKUP(A361,'مدخلات الشهر'!$A$2:$K$501,3,FALSE),0)/(IFERROR(VLOOKUP(A361,'مدخلات الشهر'!$A$2:$K$501,3,FALSE),0)+IFERROR(VLOOKUP(A361,'مدخلات الشهر'!$A$2:$K$501,4,FALSE),0),1)))</f>
        <v>0</v>
      </c>
      <c r="F361" s="9">
        <f>IF(A361="","",IFERROR(VLOOKUP(A361,'مدخلات الشهر'!$A$2:$K$501,5,FALSE),0))</f>
        <v>0</v>
      </c>
      <c r="G361" s="9">
        <f>IF(A361="","",IFERROR(VLOOKUP(A361,'مدخلات الشهر'!$A$2:$K$501,6,FALSE),0))</f>
        <v>0</v>
      </c>
      <c r="H361" s="9">
        <f>IF(A361="","",IFERROR(VLOOKUP(A361,'مدخلات الشهر'!$A$2:$K$501,7,FALSE),0))</f>
        <v>0</v>
      </c>
      <c r="I361" s="9">
        <f>IF(A361="","",E361+F361+G361)</f>
        <v>0</v>
      </c>
      <c r="J361" s="9">
        <f>IF(A361="","",IFERROR(VLOOKUP(A361,'بيانات العاملين'!$A$2:$J$501,9,FALSE),0))</f>
        <v>0</v>
      </c>
      <c r="K361" s="9">
        <f>IF(A361="","",J361*'إعدادات'!$B$4)</f>
        <v>0</v>
      </c>
      <c r="L361" s="9">
        <f>IF(A361="","",SUM(MAX(0,MIN(MAX(0,(I361-K361)*'إعدادات'!$B$9-'إعدادات'!$B$8),'إعدادات'!$C$13)-'إعدادات'!$B$13)*'إعدادات'!$D$13,MAX(0,MIN(MAX(0,(I361-K361)*'إعدادات'!$B$9-'إعدادات'!$B$8),'إعدادات'!$C$14)-'إعدادات'!$B$14)*'إعدادات'!$D$14,MAX(0,MIN(MAX(0,(I361-K361)*'إعدادات'!$B$9-'إعدادات'!$B$8),'إعدادات'!$C$15)-'إعدادات'!$B$15)*'إعدادات'!$D$15,MAX(0,MIN(MAX(0,(I361-K361)*'إعدادات'!$B$9-'إعدادات'!$B$8),'إعدادات'!$C$16)-'إعدادات'!$B$16)*'إعدادات'!$D$16,MAX(0,MIN(MAX(0,(I361-K361)*'إعدادات'!$B$9-'إعدادات'!$B$8),'إعدادات'!$C$17)-'إعدادات'!$B$17)*'إعدادات'!$D$17,MAX(0,MIN(MAX(0,(I361-K361)*'إعدادات'!$B$9-'إعدادات'!$B$8),'إعدادات'!$C$18)-'إعدادات'!$B$18)*'إعدادات'!$D$18)/'إعدادات'!$B$9)</f>
        <v>0</v>
      </c>
      <c r="M361" s="9">
        <f>IF(A361="","",IFERROR(VLOOKUP(A361,'مدخلات الشهر'!$A$2:$K$501,8,FALSE),0))</f>
        <v>0</v>
      </c>
      <c r="N361" s="9">
        <f>IF(A361="","",IFERROR(VLOOKUP(A361,'مدخلات الشهر'!$A$2:$K$501,9,FALSE),0))</f>
        <v>0</v>
      </c>
      <c r="O361" s="9">
        <f>IF(A361="","",IFERROR(VLOOKUP(A361,'مدخلات الشهر'!$A$2:$K$501,10,FALSE),0))</f>
        <v>0</v>
      </c>
      <c r="P361" s="9">
        <f>IF(A361="","",SUM(K361:L361,M361:O361))</f>
        <v>0</v>
      </c>
      <c r="Q361" s="9">
        <f>IF(A361="","",E361+F361+G361+H361-P361)</f>
        <v>0</v>
      </c>
      <c r="R361" s="9">
        <f>IF(A361="","",J361*'إعدادات'!$B$5)</f>
        <v>0</v>
      </c>
      <c r="S361" s="9">
        <f>IF(A361="","",Q361+R361)</f>
        <v>0</v>
      </c>
    </row>
    <row r="362" spans="1:19" ht="20" customHeight="1">
      <c r="A362" s="5">
        <f>IF('بيانات العاملين'!A362="","",'بيانات العاملين'!A362)</f>
        <v>0</v>
      </c>
      <c r="B362" s="5">
        <f>IF(A362="","",IFERROR(VLOOKUP(A362,'بيانات العاملين'!$A$2:$J$501,2,FALSE),""))</f>
        <v>0</v>
      </c>
      <c r="C362" s="5">
        <f>IF(A362="","",IFERROR(VLOOKUP(A362,'بيانات العاملين'!$A$2:$J$501,4,FALSE),""))</f>
        <v>0</v>
      </c>
      <c r="D362" s="9">
        <f>IF(A362="","",IFERROR(VLOOKUP(A362,'بيانات العاملين'!$A$2:$J$501,8,FALSE),0))</f>
        <v>0</v>
      </c>
      <c r="E362" s="9">
        <f>IF(A362="","",MAX(0,D362*IFERROR(VLOOKUP(A362,'مدخلات الشهر'!$A$2:$K$501,3,FALSE),0)/(IFERROR(VLOOKUP(A362,'مدخلات الشهر'!$A$2:$K$501,3,FALSE),0)+IFERROR(VLOOKUP(A362,'مدخلات الشهر'!$A$2:$K$501,4,FALSE),0),1)))</f>
        <v>0</v>
      </c>
      <c r="F362" s="9">
        <f>IF(A362="","",IFERROR(VLOOKUP(A362,'مدخلات الشهر'!$A$2:$K$501,5,FALSE),0))</f>
        <v>0</v>
      </c>
      <c r="G362" s="9">
        <f>IF(A362="","",IFERROR(VLOOKUP(A362,'مدخلات الشهر'!$A$2:$K$501,6,FALSE),0))</f>
        <v>0</v>
      </c>
      <c r="H362" s="9">
        <f>IF(A362="","",IFERROR(VLOOKUP(A362,'مدخلات الشهر'!$A$2:$K$501,7,FALSE),0))</f>
        <v>0</v>
      </c>
      <c r="I362" s="9">
        <f>IF(A362="","",E362+F362+G362)</f>
        <v>0</v>
      </c>
      <c r="J362" s="9">
        <f>IF(A362="","",IFERROR(VLOOKUP(A362,'بيانات العاملين'!$A$2:$J$501,9,FALSE),0))</f>
        <v>0</v>
      </c>
      <c r="K362" s="9">
        <f>IF(A362="","",J362*'إعدادات'!$B$4)</f>
        <v>0</v>
      </c>
      <c r="L362" s="9">
        <f>IF(A362="","",SUM(MAX(0,MIN(MAX(0,(I362-K362)*'إعدادات'!$B$9-'إعدادات'!$B$8),'إعدادات'!$C$13)-'إعدادات'!$B$13)*'إعدادات'!$D$13,MAX(0,MIN(MAX(0,(I362-K362)*'إعدادات'!$B$9-'إعدادات'!$B$8),'إعدادات'!$C$14)-'إعدادات'!$B$14)*'إعدادات'!$D$14,MAX(0,MIN(MAX(0,(I362-K362)*'إعدادات'!$B$9-'إعدادات'!$B$8),'إعدادات'!$C$15)-'إعدادات'!$B$15)*'إعدادات'!$D$15,MAX(0,MIN(MAX(0,(I362-K362)*'إعدادات'!$B$9-'إعدادات'!$B$8),'إعدادات'!$C$16)-'إعدادات'!$B$16)*'إعدادات'!$D$16,MAX(0,MIN(MAX(0,(I362-K362)*'إعدادات'!$B$9-'إعدادات'!$B$8),'إعدادات'!$C$17)-'إعدادات'!$B$17)*'إعدادات'!$D$17,MAX(0,MIN(MAX(0,(I362-K362)*'إعدادات'!$B$9-'إعدادات'!$B$8),'إعدادات'!$C$18)-'إعدادات'!$B$18)*'إعدادات'!$D$18)/'إعدادات'!$B$9)</f>
        <v>0</v>
      </c>
      <c r="M362" s="9">
        <f>IF(A362="","",IFERROR(VLOOKUP(A362,'مدخلات الشهر'!$A$2:$K$501,8,FALSE),0))</f>
        <v>0</v>
      </c>
      <c r="N362" s="9">
        <f>IF(A362="","",IFERROR(VLOOKUP(A362,'مدخلات الشهر'!$A$2:$K$501,9,FALSE),0))</f>
        <v>0</v>
      </c>
      <c r="O362" s="9">
        <f>IF(A362="","",IFERROR(VLOOKUP(A362,'مدخلات الشهر'!$A$2:$K$501,10,FALSE),0))</f>
        <v>0</v>
      </c>
      <c r="P362" s="9">
        <f>IF(A362="","",SUM(K362:L362,M362:O362))</f>
        <v>0</v>
      </c>
      <c r="Q362" s="9">
        <f>IF(A362="","",E362+F362+G362+H362-P362)</f>
        <v>0</v>
      </c>
      <c r="R362" s="9">
        <f>IF(A362="","",J362*'إعدادات'!$B$5)</f>
        <v>0</v>
      </c>
      <c r="S362" s="9">
        <f>IF(A362="","",Q362+R362)</f>
        <v>0</v>
      </c>
    </row>
    <row r="363" spans="1:19" ht="20" customHeight="1">
      <c r="A363" s="5">
        <f>IF('بيانات العاملين'!A363="","",'بيانات العاملين'!A363)</f>
        <v>0</v>
      </c>
      <c r="B363" s="5">
        <f>IF(A363="","",IFERROR(VLOOKUP(A363,'بيانات العاملين'!$A$2:$J$501,2,FALSE),""))</f>
        <v>0</v>
      </c>
      <c r="C363" s="5">
        <f>IF(A363="","",IFERROR(VLOOKUP(A363,'بيانات العاملين'!$A$2:$J$501,4,FALSE),""))</f>
        <v>0</v>
      </c>
      <c r="D363" s="9">
        <f>IF(A363="","",IFERROR(VLOOKUP(A363,'بيانات العاملين'!$A$2:$J$501,8,FALSE),0))</f>
        <v>0</v>
      </c>
      <c r="E363" s="9">
        <f>IF(A363="","",MAX(0,D363*IFERROR(VLOOKUP(A363,'مدخلات الشهر'!$A$2:$K$501,3,FALSE),0)/(IFERROR(VLOOKUP(A363,'مدخلات الشهر'!$A$2:$K$501,3,FALSE),0)+IFERROR(VLOOKUP(A363,'مدخلات الشهر'!$A$2:$K$501,4,FALSE),0),1)))</f>
        <v>0</v>
      </c>
      <c r="F363" s="9">
        <f>IF(A363="","",IFERROR(VLOOKUP(A363,'مدخلات الشهر'!$A$2:$K$501,5,FALSE),0))</f>
        <v>0</v>
      </c>
      <c r="G363" s="9">
        <f>IF(A363="","",IFERROR(VLOOKUP(A363,'مدخلات الشهر'!$A$2:$K$501,6,FALSE),0))</f>
        <v>0</v>
      </c>
      <c r="H363" s="9">
        <f>IF(A363="","",IFERROR(VLOOKUP(A363,'مدخلات الشهر'!$A$2:$K$501,7,FALSE),0))</f>
        <v>0</v>
      </c>
      <c r="I363" s="9">
        <f>IF(A363="","",E363+F363+G363)</f>
        <v>0</v>
      </c>
      <c r="J363" s="9">
        <f>IF(A363="","",IFERROR(VLOOKUP(A363,'بيانات العاملين'!$A$2:$J$501,9,FALSE),0))</f>
        <v>0</v>
      </c>
      <c r="K363" s="9">
        <f>IF(A363="","",J363*'إعدادات'!$B$4)</f>
        <v>0</v>
      </c>
      <c r="L363" s="9">
        <f>IF(A363="","",SUM(MAX(0,MIN(MAX(0,(I363-K363)*'إعدادات'!$B$9-'إعدادات'!$B$8),'إعدادات'!$C$13)-'إعدادات'!$B$13)*'إعدادات'!$D$13,MAX(0,MIN(MAX(0,(I363-K363)*'إعدادات'!$B$9-'إعدادات'!$B$8),'إعدادات'!$C$14)-'إعدادات'!$B$14)*'إعدادات'!$D$14,MAX(0,MIN(MAX(0,(I363-K363)*'إعدادات'!$B$9-'إعدادات'!$B$8),'إعدادات'!$C$15)-'إعدادات'!$B$15)*'إعدادات'!$D$15,MAX(0,MIN(MAX(0,(I363-K363)*'إعدادات'!$B$9-'إعدادات'!$B$8),'إعدادات'!$C$16)-'إعدادات'!$B$16)*'إعدادات'!$D$16,MAX(0,MIN(MAX(0,(I363-K363)*'إعدادات'!$B$9-'إعدادات'!$B$8),'إعدادات'!$C$17)-'إعدادات'!$B$17)*'إعدادات'!$D$17,MAX(0,MIN(MAX(0,(I363-K363)*'إعدادات'!$B$9-'إعدادات'!$B$8),'إعدادات'!$C$18)-'إعدادات'!$B$18)*'إعدادات'!$D$18)/'إعدادات'!$B$9)</f>
        <v>0</v>
      </c>
      <c r="M363" s="9">
        <f>IF(A363="","",IFERROR(VLOOKUP(A363,'مدخلات الشهر'!$A$2:$K$501,8,FALSE),0))</f>
        <v>0</v>
      </c>
      <c r="N363" s="9">
        <f>IF(A363="","",IFERROR(VLOOKUP(A363,'مدخلات الشهر'!$A$2:$K$501,9,FALSE),0))</f>
        <v>0</v>
      </c>
      <c r="O363" s="9">
        <f>IF(A363="","",IFERROR(VLOOKUP(A363,'مدخلات الشهر'!$A$2:$K$501,10,FALSE),0))</f>
        <v>0</v>
      </c>
      <c r="P363" s="9">
        <f>IF(A363="","",SUM(K363:L363,M363:O363))</f>
        <v>0</v>
      </c>
      <c r="Q363" s="9">
        <f>IF(A363="","",E363+F363+G363+H363-P363)</f>
        <v>0</v>
      </c>
      <c r="R363" s="9">
        <f>IF(A363="","",J363*'إعدادات'!$B$5)</f>
        <v>0</v>
      </c>
      <c r="S363" s="9">
        <f>IF(A363="","",Q363+R363)</f>
        <v>0</v>
      </c>
    </row>
    <row r="364" spans="1:19" ht="20" customHeight="1">
      <c r="A364" s="5">
        <f>IF('بيانات العاملين'!A364="","",'بيانات العاملين'!A364)</f>
        <v>0</v>
      </c>
      <c r="B364" s="5">
        <f>IF(A364="","",IFERROR(VLOOKUP(A364,'بيانات العاملين'!$A$2:$J$501,2,FALSE),""))</f>
        <v>0</v>
      </c>
      <c r="C364" s="5">
        <f>IF(A364="","",IFERROR(VLOOKUP(A364,'بيانات العاملين'!$A$2:$J$501,4,FALSE),""))</f>
        <v>0</v>
      </c>
      <c r="D364" s="9">
        <f>IF(A364="","",IFERROR(VLOOKUP(A364,'بيانات العاملين'!$A$2:$J$501,8,FALSE),0))</f>
        <v>0</v>
      </c>
      <c r="E364" s="9">
        <f>IF(A364="","",MAX(0,D364*IFERROR(VLOOKUP(A364,'مدخلات الشهر'!$A$2:$K$501,3,FALSE),0)/(IFERROR(VLOOKUP(A364,'مدخلات الشهر'!$A$2:$K$501,3,FALSE),0)+IFERROR(VLOOKUP(A364,'مدخلات الشهر'!$A$2:$K$501,4,FALSE),0),1)))</f>
        <v>0</v>
      </c>
      <c r="F364" s="9">
        <f>IF(A364="","",IFERROR(VLOOKUP(A364,'مدخلات الشهر'!$A$2:$K$501,5,FALSE),0))</f>
        <v>0</v>
      </c>
      <c r="G364" s="9">
        <f>IF(A364="","",IFERROR(VLOOKUP(A364,'مدخلات الشهر'!$A$2:$K$501,6,FALSE),0))</f>
        <v>0</v>
      </c>
      <c r="H364" s="9">
        <f>IF(A364="","",IFERROR(VLOOKUP(A364,'مدخلات الشهر'!$A$2:$K$501,7,FALSE),0))</f>
        <v>0</v>
      </c>
      <c r="I364" s="9">
        <f>IF(A364="","",E364+F364+G364)</f>
        <v>0</v>
      </c>
      <c r="J364" s="9">
        <f>IF(A364="","",IFERROR(VLOOKUP(A364,'بيانات العاملين'!$A$2:$J$501,9,FALSE),0))</f>
        <v>0</v>
      </c>
      <c r="K364" s="9">
        <f>IF(A364="","",J364*'إعدادات'!$B$4)</f>
        <v>0</v>
      </c>
      <c r="L364" s="9">
        <f>IF(A364="","",SUM(MAX(0,MIN(MAX(0,(I364-K364)*'إعدادات'!$B$9-'إعدادات'!$B$8),'إعدادات'!$C$13)-'إعدادات'!$B$13)*'إعدادات'!$D$13,MAX(0,MIN(MAX(0,(I364-K364)*'إعدادات'!$B$9-'إعدادات'!$B$8),'إعدادات'!$C$14)-'إعدادات'!$B$14)*'إعدادات'!$D$14,MAX(0,MIN(MAX(0,(I364-K364)*'إعدادات'!$B$9-'إعدادات'!$B$8),'إعدادات'!$C$15)-'إعدادات'!$B$15)*'إعدادات'!$D$15,MAX(0,MIN(MAX(0,(I364-K364)*'إعدادات'!$B$9-'إعدادات'!$B$8),'إعدادات'!$C$16)-'إعدادات'!$B$16)*'إعدادات'!$D$16,MAX(0,MIN(MAX(0,(I364-K364)*'إعدادات'!$B$9-'إعدادات'!$B$8),'إعدادات'!$C$17)-'إعدادات'!$B$17)*'إعدادات'!$D$17,MAX(0,MIN(MAX(0,(I364-K364)*'إعدادات'!$B$9-'إعدادات'!$B$8),'إعدادات'!$C$18)-'إعدادات'!$B$18)*'إعدادات'!$D$18)/'إعدادات'!$B$9)</f>
        <v>0</v>
      </c>
      <c r="M364" s="9">
        <f>IF(A364="","",IFERROR(VLOOKUP(A364,'مدخلات الشهر'!$A$2:$K$501,8,FALSE),0))</f>
        <v>0</v>
      </c>
      <c r="N364" s="9">
        <f>IF(A364="","",IFERROR(VLOOKUP(A364,'مدخلات الشهر'!$A$2:$K$501,9,FALSE),0))</f>
        <v>0</v>
      </c>
      <c r="O364" s="9">
        <f>IF(A364="","",IFERROR(VLOOKUP(A364,'مدخلات الشهر'!$A$2:$K$501,10,FALSE),0))</f>
        <v>0</v>
      </c>
      <c r="P364" s="9">
        <f>IF(A364="","",SUM(K364:L364,M364:O364))</f>
        <v>0</v>
      </c>
      <c r="Q364" s="9">
        <f>IF(A364="","",E364+F364+G364+H364-P364)</f>
        <v>0</v>
      </c>
      <c r="R364" s="9">
        <f>IF(A364="","",J364*'إعدادات'!$B$5)</f>
        <v>0</v>
      </c>
      <c r="S364" s="9">
        <f>IF(A364="","",Q364+R364)</f>
        <v>0</v>
      </c>
    </row>
    <row r="365" spans="1:19" ht="20" customHeight="1">
      <c r="A365" s="5">
        <f>IF('بيانات العاملين'!A365="","",'بيانات العاملين'!A365)</f>
        <v>0</v>
      </c>
      <c r="B365" s="5">
        <f>IF(A365="","",IFERROR(VLOOKUP(A365,'بيانات العاملين'!$A$2:$J$501,2,FALSE),""))</f>
        <v>0</v>
      </c>
      <c r="C365" s="5">
        <f>IF(A365="","",IFERROR(VLOOKUP(A365,'بيانات العاملين'!$A$2:$J$501,4,FALSE),""))</f>
        <v>0</v>
      </c>
      <c r="D365" s="9">
        <f>IF(A365="","",IFERROR(VLOOKUP(A365,'بيانات العاملين'!$A$2:$J$501,8,FALSE),0))</f>
        <v>0</v>
      </c>
      <c r="E365" s="9">
        <f>IF(A365="","",MAX(0,D365*IFERROR(VLOOKUP(A365,'مدخلات الشهر'!$A$2:$K$501,3,FALSE),0)/(IFERROR(VLOOKUP(A365,'مدخلات الشهر'!$A$2:$K$501,3,FALSE),0)+IFERROR(VLOOKUP(A365,'مدخلات الشهر'!$A$2:$K$501,4,FALSE),0),1)))</f>
        <v>0</v>
      </c>
      <c r="F365" s="9">
        <f>IF(A365="","",IFERROR(VLOOKUP(A365,'مدخلات الشهر'!$A$2:$K$501,5,FALSE),0))</f>
        <v>0</v>
      </c>
      <c r="G365" s="9">
        <f>IF(A365="","",IFERROR(VLOOKUP(A365,'مدخلات الشهر'!$A$2:$K$501,6,FALSE),0))</f>
        <v>0</v>
      </c>
      <c r="H365" s="9">
        <f>IF(A365="","",IFERROR(VLOOKUP(A365,'مدخلات الشهر'!$A$2:$K$501,7,FALSE),0))</f>
        <v>0</v>
      </c>
      <c r="I365" s="9">
        <f>IF(A365="","",E365+F365+G365)</f>
        <v>0</v>
      </c>
      <c r="J365" s="9">
        <f>IF(A365="","",IFERROR(VLOOKUP(A365,'بيانات العاملين'!$A$2:$J$501,9,FALSE),0))</f>
        <v>0</v>
      </c>
      <c r="K365" s="9">
        <f>IF(A365="","",J365*'إعدادات'!$B$4)</f>
        <v>0</v>
      </c>
      <c r="L365" s="9">
        <f>IF(A365="","",SUM(MAX(0,MIN(MAX(0,(I365-K365)*'إعدادات'!$B$9-'إعدادات'!$B$8),'إعدادات'!$C$13)-'إعدادات'!$B$13)*'إعدادات'!$D$13,MAX(0,MIN(MAX(0,(I365-K365)*'إعدادات'!$B$9-'إعدادات'!$B$8),'إعدادات'!$C$14)-'إعدادات'!$B$14)*'إعدادات'!$D$14,MAX(0,MIN(MAX(0,(I365-K365)*'إعدادات'!$B$9-'إعدادات'!$B$8),'إعدادات'!$C$15)-'إعدادات'!$B$15)*'إعدادات'!$D$15,MAX(0,MIN(MAX(0,(I365-K365)*'إعدادات'!$B$9-'إعدادات'!$B$8),'إعدادات'!$C$16)-'إعدادات'!$B$16)*'إعدادات'!$D$16,MAX(0,MIN(MAX(0,(I365-K365)*'إعدادات'!$B$9-'إعدادات'!$B$8),'إعدادات'!$C$17)-'إعدادات'!$B$17)*'إعدادات'!$D$17,MAX(0,MIN(MAX(0,(I365-K365)*'إعدادات'!$B$9-'إعدادات'!$B$8),'إعدادات'!$C$18)-'إعدادات'!$B$18)*'إعدادات'!$D$18)/'إعدادات'!$B$9)</f>
        <v>0</v>
      </c>
      <c r="M365" s="9">
        <f>IF(A365="","",IFERROR(VLOOKUP(A365,'مدخلات الشهر'!$A$2:$K$501,8,FALSE),0))</f>
        <v>0</v>
      </c>
      <c r="N365" s="9">
        <f>IF(A365="","",IFERROR(VLOOKUP(A365,'مدخلات الشهر'!$A$2:$K$501,9,FALSE),0))</f>
        <v>0</v>
      </c>
      <c r="O365" s="9">
        <f>IF(A365="","",IFERROR(VLOOKUP(A365,'مدخلات الشهر'!$A$2:$K$501,10,FALSE),0))</f>
        <v>0</v>
      </c>
      <c r="P365" s="9">
        <f>IF(A365="","",SUM(K365:L365,M365:O365))</f>
        <v>0</v>
      </c>
      <c r="Q365" s="9">
        <f>IF(A365="","",E365+F365+G365+H365-P365)</f>
        <v>0</v>
      </c>
      <c r="R365" s="9">
        <f>IF(A365="","",J365*'إعدادات'!$B$5)</f>
        <v>0</v>
      </c>
      <c r="S365" s="9">
        <f>IF(A365="","",Q365+R365)</f>
        <v>0</v>
      </c>
    </row>
    <row r="366" spans="1:19" ht="20" customHeight="1">
      <c r="A366" s="5">
        <f>IF('بيانات العاملين'!A366="","",'بيانات العاملين'!A366)</f>
        <v>0</v>
      </c>
      <c r="B366" s="5">
        <f>IF(A366="","",IFERROR(VLOOKUP(A366,'بيانات العاملين'!$A$2:$J$501,2,FALSE),""))</f>
        <v>0</v>
      </c>
      <c r="C366" s="5">
        <f>IF(A366="","",IFERROR(VLOOKUP(A366,'بيانات العاملين'!$A$2:$J$501,4,FALSE),""))</f>
        <v>0</v>
      </c>
      <c r="D366" s="9">
        <f>IF(A366="","",IFERROR(VLOOKUP(A366,'بيانات العاملين'!$A$2:$J$501,8,FALSE),0))</f>
        <v>0</v>
      </c>
      <c r="E366" s="9">
        <f>IF(A366="","",MAX(0,D366*IFERROR(VLOOKUP(A366,'مدخلات الشهر'!$A$2:$K$501,3,FALSE),0)/(IFERROR(VLOOKUP(A366,'مدخلات الشهر'!$A$2:$K$501,3,FALSE),0)+IFERROR(VLOOKUP(A366,'مدخلات الشهر'!$A$2:$K$501,4,FALSE),0),1)))</f>
        <v>0</v>
      </c>
      <c r="F366" s="9">
        <f>IF(A366="","",IFERROR(VLOOKUP(A366,'مدخلات الشهر'!$A$2:$K$501,5,FALSE),0))</f>
        <v>0</v>
      </c>
      <c r="G366" s="9">
        <f>IF(A366="","",IFERROR(VLOOKUP(A366,'مدخلات الشهر'!$A$2:$K$501,6,FALSE),0))</f>
        <v>0</v>
      </c>
      <c r="H366" s="9">
        <f>IF(A366="","",IFERROR(VLOOKUP(A366,'مدخلات الشهر'!$A$2:$K$501,7,FALSE),0))</f>
        <v>0</v>
      </c>
      <c r="I366" s="9">
        <f>IF(A366="","",E366+F366+G366)</f>
        <v>0</v>
      </c>
      <c r="J366" s="9">
        <f>IF(A366="","",IFERROR(VLOOKUP(A366,'بيانات العاملين'!$A$2:$J$501,9,FALSE),0))</f>
        <v>0</v>
      </c>
      <c r="K366" s="9">
        <f>IF(A366="","",J366*'إعدادات'!$B$4)</f>
        <v>0</v>
      </c>
      <c r="L366" s="9">
        <f>IF(A366="","",SUM(MAX(0,MIN(MAX(0,(I366-K366)*'إعدادات'!$B$9-'إعدادات'!$B$8),'إعدادات'!$C$13)-'إعدادات'!$B$13)*'إعدادات'!$D$13,MAX(0,MIN(MAX(0,(I366-K366)*'إعدادات'!$B$9-'إعدادات'!$B$8),'إعدادات'!$C$14)-'إعدادات'!$B$14)*'إعدادات'!$D$14,MAX(0,MIN(MAX(0,(I366-K366)*'إعدادات'!$B$9-'إعدادات'!$B$8),'إعدادات'!$C$15)-'إعدادات'!$B$15)*'إعدادات'!$D$15,MAX(0,MIN(MAX(0,(I366-K366)*'إعدادات'!$B$9-'إعدادات'!$B$8),'إعدادات'!$C$16)-'إعدادات'!$B$16)*'إعدادات'!$D$16,MAX(0,MIN(MAX(0,(I366-K366)*'إعدادات'!$B$9-'إعدادات'!$B$8),'إعدادات'!$C$17)-'إعدادات'!$B$17)*'إعدادات'!$D$17,MAX(0,MIN(MAX(0,(I366-K366)*'إعدادات'!$B$9-'إعدادات'!$B$8),'إعدادات'!$C$18)-'إعدادات'!$B$18)*'إعدادات'!$D$18)/'إعدادات'!$B$9)</f>
        <v>0</v>
      </c>
      <c r="M366" s="9">
        <f>IF(A366="","",IFERROR(VLOOKUP(A366,'مدخلات الشهر'!$A$2:$K$501,8,FALSE),0))</f>
        <v>0</v>
      </c>
      <c r="N366" s="9">
        <f>IF(A366="","",IFERROR(VLOOKUP(A366,'مدخلات الشهر'!$A$2:$K$501,9,FALSE),0))</f>
        <v>0</v>
      </c>
      <c r="O366" s="9">
        <f>IF(A366="","",IFERROR(VLOOKUP(A366,'مدخلات الشهر'!$A$2:$K$501,10,FALSE),0))</f>
        <v>0</v>
      </c>
      <c r="P366" s="9">
        <f>IF(A366="","",SUM(K366:L366,M366:O366))</f>
        <v>0</v>
      </c>
      <c r="Q366" s="9">
        <f>IF(A366="","",E366+F366+G366+H366-P366)</f>
        <v>0</v>
      </c>
      <c r="R366" s="9">
        <f>IF(A366="","",J366*'إعدادات'!$B$5)</f>
        <v>0</v>
      </c>
      <c r="S366" s="9">
        <f>IF(A366="","",Q366+R366)</f>
        <v>0</v>
      </c>
    </row>
    <row r="367" spans="1:19" ht="20" customHeight="1">
      <c r="A367" s="5">
        <f>IF('بيانات العاملين'!A367="","",'بيانات العاملين'!A367)</f>
        <v>0</v>
      </c>
      <c r="B367" s="5">
        <f>IF(A367="","",IFERROR(VLOOKUP(A367,'بيانات العاملين'!$A$2:$J$501,2,FALSE),""))</f>
        <v>0</v>
      </c>
      <c r="C367" s="5">
        <f>IF(A367="","",IFERROR(VLOOKUP(A367,'بيانات العاملين'!$A$2:$J$501,4,FALSE),""))</f>
        <v>0</v>
      </c>
      <c r="D367" s="9">
        <f>IF(A367="","",IFERROR(VLOOKUP(A367,'بيانات العاملين'!$A$2:$J$501,8,FALSE),0))</f>
        <v>0</v>
      </c>
      <c r="E367" s="9">
        <f>IF(A367="","",MAX(0,D367*IFERROR(VLOOKUP(A367,'مدخلات الشهر'!$A$2:$K$501,3,FALSE),0)/(IFERROR(VLOOKUP(A367,'مدخلات الشهر'!$A$2:$K$501,3,FALSE),0)+IFERROR(VLOOKUP(A367,'مدخلات الشهر'!$A$2:$K$501,4,FALSE),0),1)))</f>
        <v>0</v>
      </c>
      <c r="F367" s="9">
        <f>IF(A367="","",IFERROR(VLOOKUP(A367,'مدخلات الشهر'!$A$2:$K$501,5,FALSE),0))</f>
        <v>0</v>
      </c>
      <c r="G367" s="9">
        <f>IF(A367="","",IFERROR(VLOOKUP(A367,'مدخلات الشهر'!$A$2:$K$501,6,FALSE),0))</f>
        <v>0</v>
      </c>
      <c r="H367" s="9">
        <f>IF(A367="","",IFERROR(VLOOKUP(A367,'مدخلات الشهر'!$A$2:$K$501,7,FALSE),0))</f>
        <v>0</v>
      </c>
      <c r="I367" s="9">
        <f>IF(A367="","",E367+F367+G367)</f>
        <v>0</v>
      </c>
      <c r="J367" s="9">
        <f>IF(A367="","",IFERROR(VLOOKUP(A367,'بيانات العاملين'!$A$2:$J$501,9,FALSE),0))</f>
        <v>0</v>
      </c>
      <c r="K367" s="9">
        <f>IF(A367="","",J367*'إعدادات'!$B$4)</f>
        <v>0</v>
      </c>
      <c r="L367" s="9">
        <f>IF(A367="","",SUM(MAX(0,MIN(MAX(0,(I367-K367)*'إعدادات'!$B$9-'إعدادات'!$B$8),'إعدادات'!$C$13)-'إعدادات'!$B$13)*'إعدادات'!$D$13,MAX(0,MIN(MAX(0,(I367-K367)*'إعدادات'!$B$9-'إعدادات'!$B$8),'إعدادات'!$C$14)-'إعدادات'!$B$14)*'إعدادات'!$D$14,MAX(0,MIN(MAX(0,(I367-K367)*'إعدادات'!$B$9-'إعدادات'!$B$8),'إعدادات'!$C$15)-'إعدادات'!$B$15)*'إعدادات'!$D$15,MAX(0,MIN(MAX(0,(I367-K367)*'إعدادات'!$B$9-'إعدادات'!$B$8),'إعدادات'!$C$16)-'إعدادات'!$B$16)*'إعدادات'!$D$16,MAX(0,MIN(MAX(0,(I367-K367)*'إعدادات'!$B$9-'إعدادات'!$B$8),'إعدادات'!$C$17)-'إعدادات'!$B$17)*'إعدادات'!$D$17,MAX(0,MIN(MAX(0,(I367-K367)*'إعدادات'!$B$9-'إعدادات'!$B$8),'إعدادات'!$C$18)-'إعدادات'!$B$18)*'إعدادات'!$D$18)/'إعدادات'!$B$9)</f>
        <v>0</v>
      </c>
      <c r="M367" s="9">
        <f>IF(A367="","",IFERROR(VLOOKUP(A367,'مدخلات الشهر'!$A$2:$K$501,8,FALSE),0))</f>
        <v>0</v>
      </c>
      <c r="N367" s="9">
        <f>IF(A367="","",IFERROR(VLOOKUP(A367,'مدخلات الشهر'!$A$2:$K$501,9,FALSE),0))</f>
        <v>0</v>
      </c>
      <c r="O367" s="9">
        <f>IF(A367="","",IFERROR(VLOOKUP(A367,'مدخلات الشهر'!$A$2:$K$501,10,FALSE),0))</f>
        <v>0</v>
      </c>
      <c r="P367" s="9">
        <f>IF(A367="","",SUM(K367:L367,M367:O367))</f>
        <v>0</v>
      </c>
      <c r="Q367" s="9">
        <f>IF(A367="","",E367+F367+G367+H367-P367)</f>
        <v>0</v>
      </c>
      <c r="R367" s="9">
        <f>IF(A367="","",J367*'إعدادات'!$B$5)</f>
        <v>0</v>
      </c>
      <c r="S367" s="9">
        <f>IF(A367="","",Q367+R367)</f>
        <v>0</v>
      </c>
    </row>
    <row r="368" spans="1:19" ht="20" customHeight="1">
      <c r="A368" s="5">
        <f>IF('بيانات العاملين'!A368="","",'بيانات العاملين'!A368)</f>
        <v>0</v>
      </c>
      <c r="B368" s="5">
        <f>IF(A368="","",IFERROR(VLOOKUP(A368,'بيانات العاملين'!$A$2:$J$501,2,FALSE),""))</f>
        <v>0</v>
      </c>
      <c r="C368" s="5">
        <f>IF(A368="","",IFERROR(VLOOKUP(A368,'بيانات العاملين'!$A$2:$J$501,4,FALSE),""))</f>
        <v>0</v>
      </c>
      <c r="D368" s="9">
        <f>IF(A368="","",IFERROR(VLOOKUP(A368,'بيانات العاملين'!$A$2:$J$501,8,FALSE),0))</f>
        <v>0</v>
      </c>
      <c r="E368" s="9">
        <f>IF(A368="","",MAX(0,D368*IFERROR(VLOOKUP(A368,'مدخلات الشهر'!$A$2:$K$501,3,FALSE),0)/(IFERROR(VLOOKUP(A368,'مدخلات الشهر'!$A$2:$K$501,3,FALSE),0)+IFERROR(VLOOKUP(A368,'مدخلات الشهر'!$A$2:$K$501,4,FALSE),0),1)))</f>
        <v>0</v>
      </c>
      <c r="F368" s="9">
        <f>IF(A368="","",IFERROR(VLOOKUP(A368,'مدخلات الشهر'!$A$2:$K$501,5,FALSE),0))</f>
        <v>0</v>
      </c>
      <c r="G368" s="9">
        <f>IF(A368="","",IFERROR(VLOOKUP(A368,'مدخلات الشهر'!$A$2:$K$501,6,FALSE),0))</f>
        <v>0</v>
      </c>
      <c r="H368" s="9">
        <f>IF(A368="","",IFERROR(VLOOKUP(A368,'مدخلات الشهر'!$A$2:$K$501,7,FALSE),0))</f>
        <v>0</v>
      </c>
      <c r="I368" s="9">
        <f>IF(A368="","",E368+F368+G368)</f>
        <v>0</v>
      </c>
      <c r="J368" s="9">
        <f>IF(A368="","",IFERROR(VLOOKUP(A368,'بيانات العاملين'!$A$2:$J$501,9,FALSE),0))</f>
        <v>0</v>
      </c>
      <c r="K368" s="9">
        <f>IF(A368="","",J368*'إعدادات'!$B$4)</f>
        <v>0</v>
      </c>
      <c r="L368" s="9">
        <f>IF(A368="","",SUM(MAX(0,MIN(MAX(0,(I368-K368)*'إعدادات'!$B$9-'إعدادات'!$B$8),'إعدادات'!$C$13)-'إعدادات'!$B$13)*'إعدادات'!$D$13,MAX(0,MIN(MAX(0,(I368-K368)*'إعدادات'!$B$9-'إعدادات'!$B$8),'إعدادات'!$C$14)-'إعدادات'!$B$14)*'إعدادات'!$D$14,MAX(0,MIN(MAX(0,(I368-K368)*'إعدادات'!$B$9-'إعدادات'!$B$8),'إعدادات'!$C$15)-'إعدادات'!$B$15)*'إعدادات'!$D$15,MAX(0,MIN(MAX(0,(I368-K368)*'إعدادات'!$B$9-'إعدادات'!$B$8),'إعدادات'!$C$16)-'إعدادات'!$B$16)*'إعدادات'!$D$16,MAX(0,MIN(MAX(0,(I368-K368)*'إعدادات'!$B$9-'إعدادات'!$B$8),'إعدادات'!$C$17)-'إعدادات'!$B$17)*'إعدادات'!$D$17,MAX(0,MIN(MAX(0,(I368-K368)*'إعدادات'!$B$9-'إعدادات'!$B$8),'إعدادات'!$C$18)-'إعدادات'!$B$18)*'إعدادات'!$D$18)/'إعدادات'!$B$9)</f>
        <v>0</v>
      </c>
      <c r="M368" s="9">
        <f>IF(A368="","",IFERROR(VLOOKUP(A368,'مدخلات الشهر'!$A$2:$K$501,8,FALSE),0))</f>
        <v>0</v>
      </c>
      <c r="N368" s="9">
        <f>IF(A368="","",IFERROR(VLOOKUP(A368,'مدخلات الشهر'!$A$2:$K$501,9,FALSE),0))</f>
        <v>0</v>
      </c>
      <c r="O368" s="9">
        <f>IF(A368="","",IFERROR(VLOOKUP(A368,'مدخلات الشهر'!$A$2:$K$501,10,FALSE),0))</f>
        <v>0</v>
      </c>
      <c r="P368" s="9">
        <f>IF(A368="","",SUM(K368:L368,M368:O368))</f>
        <v>0</v>
      </c>
      <c r="Q368" s="9">
        <f>IF(A368="","",E368+F368+G368+H368-P368)</f>
        <v>0</v>
      </c>
      <c r="R368" s="9">
        <f>IF(A368="","",J368*'إعدادات'!$B$5)</f>
        <v>0</v>
      </c>
      <c r="S368" s="9">
        <f>IF(A368="","",Q368+R368)</f>
        <v>0</v>
      </c>
    </row>
    <row r="369" spans="1:19" ht="20" customHeight="1">
      <c r="A369" s="5">
        <f>IF('بيانات العاملين'!A369="","",'بيانات العاملين'!A369)</f>
        <v>0</v>
      </c>
      <c r="B369" s="5">
        <f>IF(A369="","",IFERROR(VLOOKUP(A369,'بيانات العاملين'!$A$2:$J$501,2,FALSE),""))</f>
        <v>0</v>
      </c>
      <c r="C369" s="5">
        <f>IF(A369="","",IFERROR(VLOOKUP(A369,'بيانات العاملين'!$A$2:$J$501,4,FALSE),""))</f>
        <v>0</v>
      </c>
      <c r="D369" s="9">
        <f>IF(A369="","",IFERROR(VLOOKUP(A369,'بيانات العاملين'!$A$2:$J$501,8,FALSE),0))</f>
        <v>0</v>
      </c>
      <c r="E369" s="9">
        <f>IF(A369="","",MAX(0,D369*IFERROR(VLOOKUP(A369,'مدخلات الشهر'!$A$2:$K$501,3,FALSE),0)/(IFERROR(VLOOKUP(A369,'مدخلات الشهر'!$A$2:$K$501,3,FALSE),0)+IFERROR(VLOOKUP(A369,'مدخلات الشهر'!$A$2:$K$501,4,FALSE),0),1)))</f>
        <v>0</v>
      </c>
      <c r="F369" s="9">
        <f>IF(A369="","",IFERROR(VLOOKUP(A369,'مدخلات الشهر'!$A$2:$K$501,5,FALSE),0))</f>
        <v>0</v>
      </c>
      <c r="G369" s="9">
        <f>IF(A369="","",IFERROR(VLOOKUP(A369,'مدخلات الشهر'!$A$2:$K$501,6,FALSE),0))</f>
        <v>0</v>
      </c>
      <c r="H369" s="9">
        <f>IF(A369="","",IFERROR(VLOOKUP(A369,'مدخلات الشهر'!$A$2:$K$501,7,FALSE),0))</f>
        <v>0</v>
      </c>
      <c r="I369" s="9">
        <f>IF(A369="","",E369+F369+G369)</f>
        <v>0</v>
      </c>
      <c r="J369" s="9">
        <f>IF(A369="","",IFERROR(VLOOKUP(A369,'بيانات العاملين'!$A$2:$J$501,9,FALSE),0))</f>
        <v>0</v>
      </c>
      <c r="K369" s="9">
        <f>IF(A369="","",J369*'إعدادات'!$B$4)</f>
        <v>0</v>
      </c>
      <c r="L369" s="9">
        <f>IF(A369="","",SUM(MAX(0,MIN(MAX(0,(I369-K369)*'إعدادات'!$B$9-'إعدادات'!$B$8),'إعدادات'!$C$13)-'إعدادات'!$B$13)*'إعدادات'!$D$13,MAX(0,MIN(MAX(0,(I369-K369)*'إعدادات'!$B$9-'إعدادات'!$B$8),'إعدادات'!$C$14)-'إعدادات'!$B$14)*'إعدادات'!$D$14,MAX(0,MIN(MAX(0,(I369-K369)*'إعدادات'!$B$9-'إعدادات'!$B$8),'إعدادات'!$C$15)-'إعدادات'!$B$15)*'إعدادات'!$D$15,MAX(0,MIN(MAX(0,(I369-K369)*'إعدادات'!$B$9-'إعدادات'!$B$8),'إعدادات'!$C$16)-'إعدادات'!$B$16)*'إعدادات'!$D$16,MAX(0,MIN(MAX(0,(I369-K369)*'إعدادات'!$B$9-'إعدادات'!$B$8),'إعدادات'!$C$17)-'إعدادات'!$B$17)*'إعدادات'!$D$17,MAX(0,MIN(MAX(0,(I369-K369)*'إعدادات'!$B$9-'إعدادات'!$B$8),'إعدادات'!$C$18)-'إعدادات'!$B$18)*'إعدادات'!$D$18)/'إعدادات'!$B$9)</f>
        <v>0</v>
      </c>
      <c r="M369" s="9">
        <f>IF(A369="","",IFERROR(VLOOKUP(A369,'مدخلات الشهر'!$A$2:$K$501,8,FALSE),0))</f>
        <v>0</v>
      </c>
      <c r="N369" s="9">
        <f>IF(A369="","",IFERROR(VLOOKUP(A369,'مدخلات الشهر'!$A$2:$K$501,9,FALSE),0))</f>
        <v>0</v>
      </c>
      <c r="O369" s="9">
        <f>IF(A369="","",IFERROR(VLOOKUP(A369,'مدخلات الشهر'!$A$2:$K$501,10,FALSE),0))</f>
        <v>0</v>
      </c>
      <c r="P369" s="9">
        <f>IF(A369="","",SUM(K369:L369,M369:O369))</f>
        <v>0</v>
      </c>
      <c r="Q369" s="9">
        <f>IF(A369="","",E369+F369+G369+H369-P369)</f>
        <v>0</v>
      </c>
      <c r="R369" s="9">
        <f>IF(A369="","",J369*'إعدادات'!$B$5)</f>
        <v>0</v>
      </c>
      <c r="S369" s="9">
        <f>IF(A369="","",Q369+R369)</f>
        <v>0</v>
      </c>
    </row>
    <row r="370" spans="1:19" ht="20" customHeight="1">
      <c r="A370" s="5">
        <f>IF('بيانات العاملين'!A370="","",'بيانات العاملين'!A370)</f>
        <v>0</v>
      </c>
      <c r="B370" s="5">
        <f>IF(A370="","",IFERROR(VLOOKUP(A370,'بيانات العاملين'!$A$2:$J$501,2,FALSE),""))</f>
        <v>0</v>
      </c>
      <c r="C370" s="5">
        <f>IF(A370="","",IFERROR(VLOOKUP(A370,'بيانات العاملين'!$A$2:$J$501,4,FALSE),""))</f>
        <v>0</v>
      </c>
      <c r="D370" s="9">
        <f>IF(A370="","",IFERROR(VLOOKUP(A370,'بيانات العاملين'!$A$2:$J$501,8,FALSE),0))</f>
        <v>0</v>
      </c>
      <c r="E370" s="9">
        <f>IF(A370="","",MAX(0,D370*IFERROR(VLOOKUP(A370,'مدخلات الشهر'!$A$2:$K$501,3,FALSE),0)/(IFERROR(VLOOKUP(A370,'مدخلات الشهر'!$A$2:$K$501,3,FALSE),0)+IFERROR(VLOOKUP(A370,'مدخلات الشهر'!$A$2:$K$501,4,FALSE),0),1)))</f>
        <v>0</v>
      </c>
      <c r="F370" s="9">
        <f>IF(A370="","",IFERROR(VLOOKUP(A370,'مدخلات الشهر'!$A$2:$K$501,5,FALSE),0))</f>
        <v>0</v>
      </c>
      <c r="G370" s="9">
        <f>IF(A370="","",IFERROR(VLOOKUP(A370,'مدخلات الشهر'!$A$2:$K$501,6,FALSE),0))</f>
        <v>0</v>
      </c>
      <c r="H370" s="9">
        <f>IF(A370="","",IFERROR(VLOOKUP(A370,'مدخلات الشهر'!$A$2:$K$501,7,FALSE),0))</f>
        <v>0</v>
      </c>
      <c r="I370" s="9">
        <f>IF(A370="","",E370+F370+G370)</f>
        <v>0</v>
      </c>
      <c r="J370" s="9">
        <f>IF(A370="","",IFERROR(VLOOKUP(A370,'بيانات العاملين'!$A$2:$J$501,9,FALSE),0))</f>
        <v>0</v>
      </c>
      <c r="K370" s="9">
        <f>IF(A370="","",J370*'إعدادات'!$B$4)</f>
        <v>0</v>
      </c>
      <c r="L370" s="9">
        <f>IF(A370="","",SUM(MAX(0,MIN(MAX(0,(I370-K370)*'إعدادات'!$B$9-'إعدادات'!$B$8),'إعدادات'!$C$13)-'إعدادات'!$B$13)*'إعدادات'!$D$13,MAX(0,MIN(MAX(0,(I370-K370)*'إعدادات'!$B$9-'إعدادات'!$B$8),'إعدادات'!$C$14)-'إعدادات'!$B$14)*'إعدادات'!$D$14,MAX(0,MIN(MAX(0,(I370-K370)*'إعدادات'!$B$9-'إعدادات'!$B$8),'إعدادات'!$C$15)-'إعدادات'!$B$15)*'إعدادات'!$D$15,MAX(0,MIN(MAX(0,(I370-K370)*'إعدادات'!$B$9-'إعدادات'!$B$8),'إعدادات'!$C$16)-'إعدادات'!$B$16)*'إعدادات'!$D$16,MAX(0,MIN(MAX(0,(I370-K370)*'إعدادات'!$B$9-'إعدادات'!$B$8),'إعدادات'!$C$17)-'إعدادات'!$B$17)*'إعدادات'!$D$17,MAX(0,MIN(MAX(0,(I370-K370)*'إعدادات'!$B$9-'إعدادات'!$B$8),'إعدادات'!$C$18)-'إعدادات'!$B$18)*'إعدادات'!$D$18)/'إعدادات'!$B$9)</f>
        <v>0</v>
      </c>
      <c r="M370" s="9">
        <f>IF(A370="","",IFERROR(VLOOKUP(A370,'مدخلات الشهر'!$A$2:$K$501,8,FALSE),0))</f>
        <v>0</v>
      </c>
      <c r="N370" s="9">
        <f>IF(A370="","",IFERROR(VLOOKUP(A370,'مدخلات الشهر'!$A$2:$K$501,9,FALSE),0))</f>
        <v>0</v>
      </c>
      <c r="O370" s="9">
        <f>IF(A370="","",IFERROR(VLOOKUP(A370,'مدخلات الشهر'!$A$2:$K$501,10,FALSE),0))</f>
        <v>0</v>
      </c>
      <c r="P370" s="9">
        <f>IF(A370="","",SUM(K370:L370,M370:O370))</f>
        <v>0</v>
      </c>
      <c r="Q370" s="9">
        <f>IF(A370="","",E370+F370+G370+H370-P370)</f>
        <v>0</v>
      </c>
      <c r="R370" s="9">
        <f>IF(A370="","",J370*'إعدادات'!$B$5)</f>
        <v>0</v>
      </c>
      <c r="S370" s="9">
        <f>IF(A370="","",Q370+R370)</f>
        <v>0</v>
      </c>
    </row>
    <row r="371" spans="1:19" ht="20" customHeight="1">
      <c r="A371" s="5">
        <f>IF('بيانات العاملين'!A371="","",'بيانات العاملين'!A371)</f>
        <v>0</v>
      </c>
      <c r="B371" s="5">
        <f>IF(A371="","",IFERROR(VLOOKUP(A371,'بيانات العاملين'!$A$2:$J$501,2,FALSE),""))</f>
        <v>0</v>
      </c>
      <c r="C371" s="5">
        <f>IF(A371="","",IFERROR(VLOOKUP(A371,'بيانات العاملين'!$A$2:$J$501,4,FALSE),""))</f>
        <v>0</v>
      </c>
      <c r="D371" s="9">
        <f>IF(A371="","",IFERROR(VLOOKUP(A371,'بيانات العاملين'!$A$2:$J$501,8,FALSE),0))</f>
        <v>0</v>
      </c>
      <c r="E371" s="9">
        <f>IF(A371="","",MAX(0,D371*IFERROR(VLOOKUP(A371,'مدخلات الشهر'!$A$2:$K$501,3,FALSE),0)/(IFERROR(VLOOKUP(A371,'مدخلات الشهر'!$A$2:$K$501,3,FALSE),0)+IFERROR(VLOOKUP(A371,'مدخلات الشهر'!$A$2:$K$501,4,FALSE),0),1)))</f>
        <v>0</v>
      </c>
      <c r="F371" s="9">
        <f>IF(A371="","",IFERROR(VLOOKUP(A371,'مدخلات الشهر'!$A$2:$K$501,5,FALSE),0))</f>
        <v>0</v>
      </c>
      <c r="G371" s="9">
        <f>IF(A371="","",IFERROR(VLOOKUP(A371,'مدخلات الشهر'!$A$2:$K$501,6,FALSE),0))</f>
        <v>0</v>
      </c>
      <c r="H371" s="9">
        <f>IF(A371="","",IFERROR(VLOOKUP(A371,'مدخلات الشهر'!$A$2:$K$501,7,FALSE),0))</f>
        <v>0</v>
      </c>
      <c r="I371" s="9">
        <f>IF(A371="","",E371+F371+G371)</f>
        <v>0</v>
      </c>
      <c r="J371" s="9">
        <f>IF(A371="","",IFERROR(VLOOKUP(A371,'بيانات العاملين'!$A$2:$J$501,9,FALSE),0))</f>
        <v>0</v>
      </c>
      <c r="K371" s="9">
        <f>IF(A371="","",J371*'إعدادات'!$B$4)</f>
        <v>0</v>
      </c>
      <c r="L371" s="9">
        <f>IF(A371="","",SUM(MAX(0,MIN(MAX(0,(I371-K371)*'إعدادات'!$B$9-'إعدادات'!$B$8),'إعدادات'!$C$13)-'إعدادات'!$B$13)*'إعدادات'!$D$13,MAX(0,MIN(MAX(0,(I371-K371)*'إعدادات'!$B$9-'إعدادات'!$B$8),'إعدادات'!$C$14)-'إعدادات'!$B$14)*'إعدادات'!$D$14,MAX(0,MIN(MAX(0,(I371-K371)*'إعدادات'!$B$9-'إعدادات'!$B$8),'إعدادات'!$C$15)-'إعدادات'!$B$15)*'إعدادات'!$D$15,MAX(0,MIN(MAX(0,(I371-K371)*'إعدادات'!$B$9-'إعدادات'!$B$8),'إعدادات'!$C$16)-'إعدادات'!$B$16)*'إعدادات'!$D$16,MAX(0,MIN(MAX(0,(I371-K371)*'إعدادات'!$B$9-'إعدادات'!$B$8),'إعدادات'!$C$17)-'إعدادات'!$B$17)*'إعدادات'!$D$17,MAX(0,MIN(MAX(0,(I371-K371)*'إعدادات'!$B$9-'إعدادات'!$B$8),'إعدادات'!$C$18)-'إعدادات'!$B$18)*'إعدادات'!$D$18)/'إعدادات'!$B$9)</f>
        <v>0</v>
      </c>
      <c r="M371" s="9">
        <f>IF(A371="","",IFERROR(VLOOKUP(A371,'مدخلات الشهر'!$A$2:$K$501,8,FALSE),0))</f>
        <v>0</v>
      </c>
      <c r="N371" s="9">
        <f>IF(A371="","",IFERROR(VLOOKUP(A371,'مدخلات الشهر'!$A$2:$K$501,9,FALSE),0))</f>
        <v>0</v>
      </c>
      <c r="O371" s="9">
        <f>IF(A371="","",IFERROR(VLOOKUP(A371,'مدخلات الشهر'!$A$2:$K$501,10,FALSE),0))</f>
        <v>0</v>
      </c>
      <c r="P371" s="9">
        <f>IF(A371="","",SUM(K371:L371,M371:O371))</f>
        <v>0</v>
      </c>
      <c r="Q371" s="9">
        <f>IF(A371="","",E371+F371+G371+H371-P371)</f>
        <v>0</v>
      </c>
      <c r="R371" s="9">
        <f>IF(A371="","",J371*'إعدادات'!$B$5)</f>
        <v>0</v>
      </c>
      <c r="S371" s="9">
        <f>IF(A371="","",Q371+R371)</f>
        <v>0</v>
      </c>
    </row>
    <row r="372" spans="1:19" ht="20" customHeight="1">
      <c r="A372" s="5">
        <f>IF('بيانات العاملين'!A372="","",'بيانات العاملين'!A372)</f>
        <v>0</v>
      </c>
      <c r="B372" s="5">
        <f>IF(A372="","",IFERROR(VLOOKUP(A372,'بيانات العاملين'!$A$2:$J$501,2,FALSE),""))</f>
        <v>0</v>
      </c>
      <c r="C372" s="5">
        <f>IF(A372="","",IFERROR(VLOOKUP(A372,'بيانات العاملين'!$A$2:$J$501,4,FALSE),""))</f>
        <v>0</v>
      </c>
      <c r="D372" s="9">
        <f>IF(A372="","",IFERROR(VLOOKUP(A372,'بيانات العاملين'!$A$2:$J$501,8,FALSE),0))</f>
        <v>0</v>
      </c>
      <c r="E372" s="9">
        <f>IF(A372="","",MAX(0,D372*IFERROR(VLOOKUP(A372,'مدخلات الشهر'!$A$2:$K$501,3,FALSE),0)/(IFERROR(VLOOKUP(A372,'مدخلات الشهر'!$A$2:$K$501,3,FALSE),0)+IFERROR(VLOOKUP(A372,'مدخلات الشهر'!$A$2:$K$501,4,FALSE),0),1)))</f>
        <v>0</v>
      </c>
      <c r="F372" s="9">
        <f>IF(A372="","",IFERROR(VLOOKUP(A372,'مدخلات الشهر'!$A$2:$K$501,5,FALSE),0))</f>
        <v>0</v>
      </c>
      <c r="G372" s="9">
        <f>IF(A372="","",IFERROR(VLOOKUP(A372,'مدخلات الشهر'!$A$2:$K$501,6,FALSE),0))</f>
        <v>0</v>
      </c>
      <c r="H372" s="9">
        <f>IF(A372="","",IFERROR(VLOOKUP(A372,'مدخلات الشهر'!$A$2:$K$501,7,FALSE),0))</f>
        <v>0</v>
      </c>
      <c r="I372" s="9">
        <f>IF(A372="","",E372+F372+G372)</f>
        <v>0</v>
      </c>
      <c r="J372" s="9">
        <f>IF(A372="","",IFERROR(VLOOKUP(A372,'بيانات العاملين'!$A$2:$J$501,9,FALSE),0))</f>
        <v>0</v>
      </c>
      <c r="K372" s="9">
        <f>IF(A372="","",J372*'إعدادات'!$B$4)</f>
        <v>0</v>
      </c>
      <c r="L372" s="9">
        <f>IF(A372="","",SUM(MAX(0,MIN(MAX(0,(I372-K372)*'إعدادات'!$B$9-'إعدادات'!$B$8),'إعدادات'!$C$13)-'إعدادات'!$B$13)*'إعدادات'!$D$13,MAX(0,MIN(MAX(0,(I372-K372)*'إعدادات'!$B$9-'إعدادات'!$B$8),'إعدادات'!$C$14)-'إعدادات'!$B$14)*'إعدادات'!$D$14,MAX(0,MIN(MAX(0,(I372-K372)*'إعدادات'!$B$9-'إعدادات'!$B$8),'إعدادات'!$C$15)-'إعدادات'!$B$15)*'إعدادات'!$D$15,MAX(0,MIN(MAX(0,(I372-K372)*'إعدادات'!$B$9-'إعدادات'!$B$8),'إعدادات'!$C$16)-'إعدادات'!$B$16)*'إعدادات'!$D$16,MAX(0,MIN(MAX(0,(I372-K372)*'إعدادات'!$B$9-'إعدادات'!$B$8),'إعدادات'!$C$17)-'إعدادات'!$B$17)*'إعدادات'!$D$17,MAX(0,MIN(MAX(0,(I372-K372)*'إعدادات'!$B$9-'إعدادات'!$B$8),'إعدادات'!$C$18)-'إعدادات'!$B$18)*'إعدادات'!$D$18)/'إعدادات'!$B$9)</f>
        <v>0</v>
      </c>
      <c r="M372" s="9">
        <f>IF(A372="","",IFERROR(VLOOKUP(A372,'مدخلات الشهر'!$A$2:$K$501,8,FALSE),0))</f>
        <v>0</v>
      </c>
      <c r="N372" s="9">
        <f>IF(A372="","",IFERROR(VLOOKUP(A372,'مدخلات الشهر'!$A$2:$K$501,9,FALSE),0))</f>
        <v>0</v>
      </c>
      <c r="O372" s="9">
        <f>IF(A372="","",IFERROR(VLOOKUP(A372,'مدخلات الشهر'!$A$2:$K$501,10,FALSE),0))</f>
        <v>0</v>
      </c>
      <c r="P372" s="9">
        <f>IF(A372="","",SUM(K372:L372,M372:O372))</f>
        <v>0</v>
      </c>
      <c r="Q372" s="9">
        <f>IF(A372="","",E372+F372+G372+H372-P372)</f>
        <v>0</v>
      </c>
      <c r="R372" s="9">
        <f>IF(A372="","",J372*'إعدادات'!$B$5)</f>
        <v>0</v>
      </c>
      <c r="S372" s="9">
        <f>IF(A372="","",Q372+R372)</f>
        <v>0</v>
      </c>
    </row>
    <row r="373" spans="1:19" ht="20" customHeight="1">
      <c r="A373" s="5">
        <f>IF('بيانات العاملين'!A373="","",'بيانات العاملين'!A373)</f>
        <v>0</v>
      </c>
      <c r="B373" s="5">
        <f>IF(A373="","",IFERROR(VLOOKUP(A373,'بيانات العاملين'!$A$2:$J$501,2,FALSE),""))</f>
        <v>0</v>
      </c>
      <c r="C373" s="5">
        <f>IF(A373="","",IFERROR(VLOOKUP(A373,'بيانات العاملين'!$A$2:$J$501,4,FALSE),""))</f>
        <v>0</v>
      </c>
      <c r="D373" s="9">
        <f>IF(A373="","",IFERROR(VLOOKUP(A373,'بيانات العاملين'!$A$2:$J$501,8,FALSE),0))</f>
        <v>0</v>
      </c>
      <c r="E373" s="9">
        <f>IF(A373="","",MAX(0,D373*IFERROR(VLOOKUP(A373,'مدخلات الشهر'!$A$2:$K$501,3,FALSE),0)/(IFERROR(VLOOKUP(A373,'مدخلات الشهر'!$A$2:$K$501,3,FALSE),0)+IFERROR(VLOOKUP(A373,'مدخلات الشهر'!$A$2:$K$501,4,FALSE),0),1)))</f>
        <v>0</v>
      </c>
      <c r="F373" s="9">
        <f>IF(A373="","",IFERROR(VLOOKUP(A373,'مدخلات الشهر'!$A$2:$K$501,5,FALSE),0))</f>
        <v>0</v>
      </c>
      <c r="G373" s="9">
        <f>IF(A373="","",IFERROR(VLOOKUP(A373,'مدخلات الشهر'!$A$2:$K$501,6,FALSE),0))</f>
        <v>0</v>
      </c>
      <c r="H373" s="9">
        <f>IF(A373="","",IFERROR(VLOOKUP(A373,'مدخلات الشهر'!$A$2:$K$501,7,FALSE),0))</f>
        <v>0</v>
      </c>
      <c r="I373" s="9">
        <f>IF(A373="","",E373+F373+G373)</f>
        <v>0</v>
      </c>
      <c r="J373" s="9">
        <f>IF(A373="","",IFERROR(VLOOKUP(A373,'بيانات العاملين'!$A$2:$J$501,9,FALSE),0))</f>
        <v>0</v>
      </c>
      <c r="K373" s="9">
        <f>IF(A373="","",J373*'إعدادات'!$B$4)</f>
        <v>0</v>
      </c>
      <c r="L373" s="9">
        <f>IF(A373="","",SUM(MAX(0,MIN(MAX(0,(I373-K373)*'إعدادات'!$B$9-'إعدادات'!$B$8),'إعدادات'!$C$13)-'إعدادات'!$B$13)*'إعدادات'!$D$13,MAX(0,MIN(MAX(0,(I373-K373)*'إعدادات'!$B$9-'إعدادات'!$B$8),'إعدادات'!$C$14)-'إعدادات'!$B$14)*'إعدادات'!$D$14,MAX(0,MIN(MAX(0,(I373-K373)*'إعدادات'!$B$9-'إعدادات'!$B$8),'إعدادات'!$C$15)-'إعدادات'!$B$15)*'إعدادات'!$D$15,MAX(0,MIN(MAX(0,(I373-K373)*'إعدادات'!$B$9-'إعدادات'!$B$8),'إعدادات'!$C$16)-'إعدادات'!$B$16)*'إعدادات'!$D$16,MAX(0,MIN(MAX(0,(I373-K373)*'إعدادات'!$B$9-'إعدادات'!$B$8),'إعدادات'!$C$17)-'إعدادات'!$B$17)*'إعدادات'!$D$17,MAX(0,MIN(MAX(0,(I373-K373)*'إعدادات'!$B$9-'إعدادات'!$B$8),'إعدادات'!$C$18)-'إعدادات'!$B$18)*'إعدادات'!$D$18)/'إعدادات'!$B$9)</f>
        <v>0</v>
      </c>
      <c r="M373" s="9">
        <f>IF(A373="","",IFERROR(VLOOKUP(A373,'مدخلات الشهر'!$A$2:$K$501,8,FALSE),0))</f>
        <v>0</v>
      </c>
      <c r="N373" s="9">
        <f>IF(A373="","",IFERROR(VLOOKUP(A373,'مدخلات الشهر'!$A$2:$K$501,9,FALSE),0))</f>
        <v>0</v>
      </c>
      <c r="O373" s="9">
        <f>IF(A373="","",IFERROR(VLOOKUP(A373,'مدخلات الشهر'!$A$2:$K$501,10,FALSE),0))</f>
        <v>0</v>
      </c>
      <c r="P373" s="9">
        <f>IF(A373="","",SUM(K373:L373,M373:O373))</f>
        <v>0</v>
      </c>
      <c r="Q373" s="9">
        <f>IF(A373="","",E373+F373+G373+H373-P373)</f>
        <v>0</v>
      </c>
      <c r="R373" s="9">
        <f>IF(A373="","",J373*'إعدادات'!$B$5)</f>
        <v>0</v>
      </c>
      <c r="S373" s="9">
        <f>IF(A373="","",Q373+R373)</f>
        <v>0</v>
      </c>
    </row>
    <row r="374" spans="1:19" ht="20" customHeight="1">
      <c r="A374" s="5">
        <f>IF('بيانات العاملين'!A374="","",'بيانات العاملين'!A374)</f>
        <v>0</v>
      </c>
      <c r="B374" s="5">
        <f>IF(A374="","",IFERROR(VLOOKUP(A374,'بيانات العاملين'!$A$2:$J$501,2,FALSE),""))</f>
        <v>0</v>
      </c>
      <c r="C374" s="5">
        <f>IF(A374="","",IFERROR(VLOOKUP(A374,'بيانات العاملين'!$A$2:$J$501,4,FALSE),""))</f>
        <v>0</v>
      </c>
      <c r="D374" s="9">
        <f>IF(A374="","",IFERROR(VLOOKUP(A374,'بيانات العاملين'!$A$2:$J$501,8,FALSE),0))</f>
        <v>0</v>
      </c>
      <c r="E374" s="9">
        <f>IF(A374="","",MAX(0,D374*IFERROR(VLOOKUP(A374,'مدخلات الشهر'!$A$2:$K$501,3,FALSE),0)/(IFERROR(VLOOKUP(A374,'مدخلات الشهر'!$A$2:$K$501,3,FALSE),0)+IFERROR(VLOOKUP(A374,'مدخلات الشهر'!$A$2:$K$501,4,FALSE),0),1)))</f>
        <v>0</v>
      </c>
      <c r="F374" s="9">
        <f>IF(A374="","",IFERROR(VLOOKUP(A374,'مدخلات الشهر'!$A$2:$K$501,5,FALSE),0))</f>
        <v>0</v>
      </c>
      <c r="G374" s="9">
        <f>IF(A374="","",IFERROR(VLOOKUP(A374,'مدخلات الشهر'!$A$2:$K$501,6,FALSE),0))</f>
        <v>0</v>
      </c>
      <c r="H374" s="9">
        <f>IF(A374="","",IFERROR(VLOOKUP(A374,'مدخلات الشهر'!$A$2:$K$501,7,FALSE),0))</f>
        <v>0</v>
      </c>
      <c r="I374" s="9">
        <f>IF(A374="","",E374+F374+G374)</f>
        <v>0</v>
      </c>
      <c r="J374" s="9">
        <f>IF(A374="","",IFERROR(VLOOKUP(A374,'بيانات العاملين'!$A$2:$J$501,9,FALSE),0))</f>
        <v>0</v>
      </c>
      <c r="K374" s="9">
        <f>IF(A374="","",J374*'إعدادات'!$B$4)</f>
        <v>0</v>
      </c>
      <c r="L374" s="9">
        <f>IF(A374="","",SUM(MAX(0,MIN(MAX(0,(I374-K374)*'إعدادات'!$B$9-'إعدادات'!$B$8),'إعدادات'!$C$13)-'إعدادات'!$B$13)*'إعدادات'!$D$13,MAX(0,MIN(MAX(0,(I374-K374)*'إعدادات'!$B$9-'إعدادات'!$B$8),'إعدادات'!$C$14)-'إعدادات'!$B$14)*'إعدادات'!$D$14,MAX(0,MIN(MAX(0,(I374-K374)*'إعدادات'!$B$9-'إعدادات'!$B$8),'إعدادات'!$C$15)-'إعدادات'!$B$15)*'إعدادات'!$D$15,MAX(0,MIN(MAX(0,(I374-K374)*'إعدادات'!$B$9-'إعدادات'!$B$8),'إعدادات'!$C$16)-'إعدادات'!$B$16)*'إعدادات'!$D$16,MAX(0,MIN(MAX(0,(I374-K374)*'إعدادات'!$B$9-'إعدادات'!$B$8),'إعدادات'!$C$17)-'إعدادات'!$B$17)*'إعدادات'!$D$17,MAX(0,MIN(MAX(0,(I374-K374)*'إعدادات'!$B$9-'إعدادات'!$B$8),'إعدادات'!$C$18)-'إعدادات'!$B$18)*'إعدادات'!$D$18)/'إعدادات'!$B$9)</f>
        <v>0</v>
      </c>
      <c r="M374" s="9">
        <f>IF(A374="","",IFERROR(VLOOKUP(A374,'مدخلات الشهر'!$A$2:$K$501,8,FALSE),0))</f>
        <v>0</v>
      </c>
      <c r="N374" s="9">
        <f>IF(A374="","",IFERROR(VLOOKUP(A374,'مدخلات الشهر'!$A$2:$K$501,9,FALSE),0))</f>
        <v>0</v>
      </c>
      <c r="O374" s="9">
        <f>IF(A374="","",IFERROR(VLOOKUP(A374,'مدخلات الشهر'!$A$2:$K$501,10,FALSE),0))</f>
        <v>0</v>
      </c>
      <c r="P374" s="9">
        <f>IF(A374="","",SUM(K374:L374,M374:O374))</f>
        <v>0</v>
      </c>
      <c r="Q374" s="9">
        <f>IF(A374="","",E374+F374+G374+H374-P374)</f>
        <v>0</v>
      </c>
      <c r="R374" s="9">
        <f>IF(A374="","",J374*'إعدادات'!$B$5)</f>
        <v>0</v>
      </c>
      <c r="S374" s="9">
        <f>IF(A374="","",Q374+R374)</f>
        <v>0</v>
      </c>
    </row>
    <row r="375" spans="1:19" ht="20" customHeight="1">
      <c r="A375" s="5">
        <f>IF('بيانات العاملين'!A375="","",'بيانات العاملين'!A375)</f>
        <v>0</v>
      </c>
      <c r="B375" s="5">
        <f>IF(A375="","",IFERROR(VLOOKUP(A375,'بيانات العاملين'!$A$2:$J$501,2,FALSE),""))</f>
        <v>0</v>
      </c>
      <c r="C375" s="5">
        <f>IF(A375="","",IFERROR(VLOOKUP(A375,'بيانات العاملين'!$A$2:$J$501,4,FALSE),""))</f>
        <v>0</v>
      </c>
      <c r="D375" s="9">
        <f>IF(A375="","",IFERROR(VLOOKUP(A375,'بيانات العاملين'!$A$2:$J$501,8,FALSE),0))</f>
        <v>0</v>
      </c>
      <c r="E375" s="9">
        <f>IF(A375="","",MAX(0,D375*IFERROR(VLOOKUP(A375,'مدخلات الشهر'!$A$2:$K$501,3,FALSE),0)/(IFERROR(VLOOKUP(A375,'مدخلات الشهر'!$A$2:$K$501,3,FALSE),0)+IFERROR(VLOOKUP(A375,'مدخلات الشهر'!$A$2:$K$501,4,FALSE),0),1)))</f>
        <v>0</v>
      </c>
      <c r="F375" s="9">
        <f>IF(A375="","",IFERROR(VLOOKUP(A375,'مدخلات الشهر'!$A$2:$K$501,5,FALSE),0))</f>
        <v>0</v>
      </c>
      <c r="G375" s="9">
        <f>IF(A375="","",IFERROR(VLOOKUP(A375,'مدخلات الشهر'!$A$2:$K$501,6,FALSE),0))</f>
        <v>0</v>
      </c>
      <c r="H375" s="9">
        <f>IF(A375="","",IFERROR(VLOOKUP(A375,'مدخلات الشهر'!$A$2:$K$501,7,FALSE),0))</f>
        <v>0</v>
      </c>
      <c r="I375" s="9">
        <f>IF(A375="","",E375+F375+G375)</f>
        <v>0</v>
      </c>
      <c r="J375" s="9">
        <f>IF(A375="","",IFERROR(VLOOKUP(A375,'بيانات العاملين'!$A$2:$J$501,9,FALSE),0))</f>
        <v>0</v>
      </c>
      <c r="K375" s="9">
        <f>IF(A375="","",J375*'إعدادات'!$B$4)</f>
        <v>0</v>
      </c>
      <c r="L375" s="9">
        <f>IF(A375="","",SUM(MAX(0,MIN(MAX(0,(I375-K375)*'إعدادات'!$B$9-'إعدادات'!$B$8),'إعدادات'!$C$13)-'إعدادات'!$B$13)*'إعدادات'!$D$13,MAX(0,MIN(MAX(0,(I375-K375)*'إعدادات'!$B$9-'إعدادات'!$B$8),'إعدادات'!$C$14)-'إعدادات'!$B$14)*'إعدادات'!$D$14,MAX(0,MIN(MAX(0,(I375-K375)*'إعدادات'!$B$9-'إعدادات'!$B$8),'إعدادات'!$C$15)-'إعدادات'!$B$15)*'إعدادات'!$D$15,MAX(0,MIN(MAX(0,(I375-K375)*'إعدادات'!$B$9-'إعدادات'!$B$8),'إعدادات'!$C$16)-'إعدادات'!$B$16)*'إعدادات'!$D$16,MAX(0,MIN(MAX(0,(I375-K375)*'إعدادات'!$B$9-'إعدادات'!$B$8),'إعدادات'!$C$17)-'إعدادات'!$B$17)*'إعدادات'!$D$17,MAX(0,MIN(MAX(0,(I375-K375)*'إعدادات'!$B$9-'إعدادات'!$B$8),'إعدادات'!$C$18)-'إعدادات'!$B$18)*'إعدادات'!$D$18)/'إعدادات'!$B$9)</f>
        <v>0</v>
      </c>
      <c r="M375" s="9">
        <f>IF(A375="","",IFERROR(VLOOKUP(A375,'مدخلات الشهر'!$A$2:$K$501,8,FALSE),0))</f>
        <v>0</v>
      </c>
      <c r="N375" s="9">
        <f>IF(A375="","",IFERROR(VLOOKUP(A375,'مدخلات الشهر'!$A$2:$K$501,9,FALSE),0))</f>
        <v>0</v>
      </c>
      <c r="O375" s="9">
        <f>IF(A375="","",IFERROR(VLOOKUP(A375,'مدخلات الشهر'!$A$2:$K$501,10,FALSE),0))</f>
        <v>0</v>
      </c>
      <c r="P375" s="9">
        <f>IF(A375="","",SUM(K375:L375,M375:O375))</f>
        <v>0</v>
      </c>
      <c r="Q375" s="9">
        <f>IF(A375="","",E375+F375+G375+H375-P375)</f>
        <v>0</v>
      </c>
      <c r="R375" s="9">
        <f>IF(A375="","",J375*'إعدادات'!$B$5)</f>
        <v>0</v>
      </c>
      <c r="S375" s="9">
        <f>IF(A375="","",Q375+R375)</f>
        <v>0</v>
      </c>
    </row>
    <row r="376" spans="1:19" ht="20" customHeight="1">
      <c r="A376" s="5">
        <f>IF('بيانات العاملين'!A376="","",'بيانات العاملين'!A376)</f>
        <v>0</v>
      </c>
      <c r="B376" s="5">
        <f>IF(A376="","",IFERROR(VLOOKUP(A376,'بيانات العاملين'!$A$2:$J$501,2,FALSE),""))</f>
        <v>0</v>
      </c>
      <c r="C376" s="5">
        <f>IF(A376="","",IFERROR(VLOOKUP(A376,'بيانات العاملين'!$A$2:$J$501,4,FALSE),""))</f>
        <v>0</v>
      </c>
      <c r="D376" s="9">
        <f>IF(A376="","",IFERROR(VLOOKUP(A376,'بيانات العاملين'!$A$2:$J$501,8,FALSE),0))</f>
        <v>0</v>
      </c>
      <c r="E376" s="9">
        <f>IF(A376="","",MAX(0,D376*IFERROR(VLOOKUP(A376,'مدخلات الشهر'!$A$2:$K$501,3,FALSE),0)/(IFERROR(VLOOKUP(A376,'مدخلات الشهر'!$A$2:$K$501,3,FALSE),0)+IFERROR(VLOOKUP(A376,'مدخلات الشهر'!$A$2:$K$501,4,FALSE),0),1)))</f>
        <v>0</v>
      </c>
      <c r="F376" s="9">
        <f>IF(A376="","",IFERROR(VLOOKUP(A376,'مدخلات الشهر'!$A$2:$K$501,5,FALSE),0))</f>
        <v>0</v>
      </c>
      <c r="G376" s="9">
        <f>IF(A376="","",IFERROR(VLOOKUP(A376,'مدخلات الشهر'!$A$2:$K$501,6,FALSE),0))</f>
        <v>0</v>
      </c>
      <c r="H376" s="9">
        <f>IF(A376="","",IFERROR(VLOOKUP(A376,'مدخلات الشهر'!$A$2:$K$501,7,FALSE),0))</f>
        <v>0</v>
      </c>
      <c r="I376" s="9">
        <f>IF(A376="","",E376+F376+G376)</f>
        <v>0</v>
      </c>
      <c r="J376" s="9">
        <f>IF(A376="","",IFERROR(VLOOKUP(A376,'بيانات العاملين'!$A$2:$J$501,9,FALSE),0))</f>
        <v>0</v>
      </c>
      <c r="K376" s="9">
        <f>IF(A376="","",J376*'إعدادات'!$B$4)</f>
        <v>0</v>
      </c>
      <c r="L376" s="9">
        <f>IF(A376="","",SUM(MAX(0,MIN(MAX(0,(I376-K376)*'إعدادات'!$B$9-'إعدادات'!$B$8),'إعدادات'!$C$13)-'إعدادات'!$B$13)*'إعدادات'!$D$13,MAX(0,MIN(MAX(0,(I376-K376)*'إعدادات'!$B$9-'إعدادات'!$B$8),'إعدادات'!$C$14)-'إعدادات'!$B$14)*'إعدادات'!$D$14,MAX(0,MIN(MAX(0,(I376-K376)*'إعدادات'!$B$9-'إعدادات'!$B$8),'إعدادات'!$C$15)-'إعدادات'!$B$15)*'إعدادات'!$D$15,MAX(0,MIN(MAX(0,(I376-K376)*'إعدادات'!$B$9-'إعدادات'!$B$8),'إعدادات'!$C$16)-'إعدادات'!$B$16)*'إعدادات'!$D$16,MAX(0,MIN(MAX(0,(I376-K376)*'إعدادات'!$B$9-'إعدادات'!$B$8),'إعدادات'!$C$17)-'إعدادات'!$B$17)*'إعدادات'!$D$17,MAX(0,MIN(MAX(0,(I376-K376)*'إعدادات'!$B$9-'إعدادات'!$B$8),'إعدادات'!$C$18)-'إعدادات'!$B$18)*'إعدادات'!$D$18)/'إعدادات'!$B$9)</f>
        <v>0</v>
      </c>
      <c r="M376" s="9">
        <f>IF(A376="","",IFERROR(VLOOKUP(A376,'مدخلات الشهر'!$A$2:$K$501,8,FALSE),0))</f>
        <v>0</v>
      </c>
      <c r="N376" s="9">
        <f>IF(A376="","",IFERROR(VLOOKUP(A376,'مدخلات الشهر'!$A$2:$K$501,9,FALSE),0))</f>
        <v>0</v>
      </c>
      <c r="O376" s="9">
        <f>IF(A376="","",IFERROR(VLOOKUP(A376,'مدخلات الشهر'!$A$2:$K$501,10,FALSE),0))</f>
        <v>0</v>
      </c>
      <c r="P376" s="9">
        <f>IF(A376="","",SUM(K376:L376,M376:O376))</f>
        <v>0</v>
      </c>
      <c r="Q376" s="9">
        <f>IF(A376="","",E376+F376+G376+H376-P376)</f>
        <v>0</v>
      </c>
      <c r="R376" s="9">
        <f>IF(A376="","",J376*'إعدادات'!$B$5)</f>
        <v>0</v>
      </c>
      <c r="S376" s="9">
        <f>IF(A376="","",Q376+R376)</f>
        <v>0</v>
      </c>
    </row>
    <row r="377" spans="1:19" ht="20" customHeight="1">
      <c r="A377" s="5">
        <f>IF('بيانات العاملين'!A377="","",'بيانات العاملين'!A377)</f>
        <v>0</v>
      </c>
      <c r="B377" s="5">
        <f>IF(A377="","",IFERROR(VLOOKUP(A377,'بيانات العاملين'!$A$2:$J$501,2,FALSE),""))</f>
        <v>0</v>
      </c>
      <c r="C377" s="5">
        <f>IF(A377="","",IFERROR(VLOOKUP(A377,'بيانات العاملين'!$A$2:$J$501,4,FALSE),""))</f>
        <v>0</v>
      </c>
      <c r="D377" s="9">
        <f>IF(A377="","",IFERROR(VLOOKUP(A377,'بيانات العاملين'!$A$2:$J$501,8,FALSE),0))</f>
        <v>0</v>
      </c>
      <c r="E377" s="9">
        <f>IF(A377="","",MAX(0,D377*IFERROR(VLOOKUP(A377,'مدخلات الشهر'!$A$2:$K$501,3,FALSE),0)/(IFERROR(VLOOKUP(A377,'مدخلات الشهر'!$A$2:$K$501,3,FALSE),0)+IFERROR(VLOOKUP(A377,'مدخلات الشهر'!$A$2:$K$501,4,FALSE),0),1)))</f>
        <v>0</v>
      </c>
      <c r="F377" s="9">
        <f>IF(A377="","",IFERROR(VLOOKUP(A377,'مدخلات الشهر'!$A$2:$K$501,5,FALSE),0))</f>
        <v>0</v>
      </c>
      <c r="G377" s="9">
        <f>IF(A377="","",IFERROR(VLOOKUP(A377,'مدخلات الشهر'!$A$2:$K$501,6,FALSE),0))</f>
        <v>0</v>
      </c>
      <c r="H377" s="9">
        <f>IF(A377="","",IFERROR(VLOOKUP(A377,'مدخلات الشهر'!$A$2:$K$501,7,FALSE),0))</f>
        <v>0</v>
      </c>
      <c r="I377" s="9">
        <f>IF(A377="","",E377+F377+G377)</f>
        <v>0</v>
      </c>
      <c r="J377" s="9">
        <f>IF(A377="","",IFERROR(VLOOKUP(A377,'بيانات العاملين'!$A$2:$J$501,9,FALSE),0))</f>
        <v>0</v>
      </c>
      <c r="K377" s="9">
        <f>IF(A377="","",J377*'إعدادات'!$B$4)</f>
        <v>0</v>
      </c>
      <c r="L377" s="9">
        <f>IF(A377="","",SUM(MAX(0,MIN(MAX(0,(I377-K377)*'إعدادات'!$B$9-'إعدادات'!$B$8),'إعدادات'!$C$13)-'إعدادات'!$B$13)*'إعدادات'!$D$13,MAX(0,MIN(MAX(0,(I377-K377)*'إعدادات'!$B$9-'إعدادات'!$B$8),'إعدادات'!$C$14)-'إعدادات'!$B$14)*'إعدادات'!$D$14,MAX(0,MIN(MAX(0,(I377-K377)*'إعدادات'!$B$9-'إعدادات'!$B$8),'إعدادات'!$C$15)-'إعدادات'!$B$15)*'إعدادات'!$D$15,MAX(0,MIN(MAX(0,(I377-K377)*'إعدادات'!$B$9-'إعدادات'!$B$8),'إعدادات'!$C$16)-'إعدادات'!$B$16)*'إعدادات'!$D$16,MAX(0,MIN(MAX(0,(I377-K377)*'إعدادات'!$B$9-'إعدادات'!$B$8),'إعدادات'!$C$17)-'إعدادات'!$B$17)*'إعدادات'!$D$17,MAX(0,MIN(MAX(0,(I377-K377)*'إعدادات'!$B$9-'إعدادات'!$B$8),'إعدادات'!$C$18)-'إعدادات'!$B$18)*'إعدادات'!$D$18)/'إعدادات'!$B$9)</f>
        <v>0</v>
      </c>
      <c r="M377" s="9">
        <f>IF(A377="","",IFERROR(VLOOKUP(A377,'مدخلات الشهر'!$A$2:$K$501,8,FALSE),0))</f>
        <v>0</v>
      </c>
      <c r="N377" s="9">
        <f>IF(A377="","",IFERROR(VLOOKUP(A377,'مدخلات الشهر'!$A$2:$K$501,9,FALSE),0))</f>
        <v>0</v>
      </c>
      <c r="O377" s="9">
        <f>IF(A377="","",IFERROR(VLOOKUP(A377,'مدخلات الشهر'!$A$2:$K$501,10,FALSE),0))</f>
        <v>0</v>
      </c>
      <c r="P377" s="9">
        <f>IF(A377="","",SUM(K377:L377,M377:O377))</f>
        <v>0</v>
      </c>
      <c r="Q377" s="9">
        <f>IF(A377="","",E377+F377+G377+H377-P377)</f>
        <v>0</v>
      </c>
      <c r="R377" s="9">
        <f>IF(A377="","",J377*'إعدادات'!$B$5)</f>
        <v>0</v>
      </c>
      <c r="S377" s="9">
        <f>IF(A377="","",Q377+R377)</f>
        <v>0</v>
      </c>
    </row>
    <row r="378" spans="1:19" ht="20" customHeight="1">
      <c r="A378" s="5">
        <f>IF('بيانات العاملين'!A378="","",'بيانات العاملين'!A378)</f>
        <v>0</v>
      </c>
      <c r="B378" s="5">
        <f>IF(A378="","",IFERROR(VLOOKUP(A378,'بيانات العاملين'!$A$2:$J$501,2,FALSE),""))</f>
        <v>0</v>
      </c>
      <c r="C378" s="5">
        <f>IF(A378="","",IFERROR(VLOOKUP(A378,'بيانات العاملين'!$A$2:$J$501,4,FALSE),""))</f>
        <v>0</v>
      </c>
      <c r="D378" s="9">
        <f>IF(A378="","",IFERROR(VLOOKUP(A378,'بيانات العاملين'!$A$2:$J$501,8,FALSE),0))</f>
        <v>0</v>
      </c>
      <c r="E378" s="9">
        <f>IF(A378="","",MAX(0,D378*IFERROR(VLOOKUP(A378,'مدخلات الشهر'!$A$2:$K$501,3,FALSE),0)/(IFERROR(VLOOKUP(A378,'مدخلات الشهر'!$A$2:$K$501,3,FALSE),0)+IFERROR(VLOOKUP(A378,'مدخلات الشهر'!$A$2:$K$501,4,FALSE),0),1)))</f>
        <v>0</v>
      </c>
      <c r="F378" s="9">
        <f>IF(A378="","",IFERROR(VLOOKUP(A378,'مدخلات الشهر'!$A$2:$K$501,5,FALSE),0))</f>
        <v>0</v>
      </c>
      <c r="G378" s="9">
        <f>IF(A378="","",IFERROR(VLOOKUP(A378,'مدخلات الشهر'!$A$2:$K$501,6,FALSE),0))</f>
        <v>0</v>
      </c>
      <c r="H378" s="9">
        <f>IF(A378="","",IFERROR(VLOOKUP(A378,'مدخلات الشهر'!$A$2:$K$501,7,FALSE),0))</f>
        <v>0</v>
      </c>
      <c r="I378" s="9">
        <f>IF(A378="","",E378+F378+G378)</f>
        <v>0</v>
      </c>
      <c r="J378" s="9">
        <f>IF(A378="","",IFERROR(VLOOKUP(A378,'بيانات العاملين'!$A$2:$J$501,9,FALSE),0))</f>
        <v>0</v>
      </c>
      <c r="K378" s="9">
        <f>IF(A378="","",J378*'إعدادات'!$B$4)</f>
        <v>0</v>
      </c>
      <c r="L378" s="9">
        <f>IF(A378="","",SUM(MAX(0,MIN(MAX(0,(I378-K378)*'إعدادات'!$B$9-'إعدادات'!$B$8),'إعدادات'!$C$13)-'إعدادات'!$B$13)*'إعدادات'!$D$13,MAX(0,MIN(MAX(0,(I378-K378)*'إعدادات'!$B$9-'إعدادات'!$B$8),'إعدادات'!$C$14)-'إعدادات'!$B$14)*'إعدادات'!$D$14,MAX(0,MIN(MAX(0,(I378-K378)*'إعدادات'!$B$9-'إعدادات'!$B$8),'إعدادات'!$C$15)-'إعدادات'!$B$15)*'إعدادات'!$D$15,MAX(0,MIN(MAX(0,(I378-K378)*'إعدادات'!$B$9-'إعدادات'!$B$8),'إعدادات'!$C$16)-'إعدادات'!$B$16)*'إعدادات'!$D$16,MAX(0,MIN(MAX(0,(I378-K378)*'إعدادات'!$B$9-'إعدادات'!$B$8),'إعدادات'!$C$17)-'إعدادات'!$B$17)*'إعدادات'!$D$17,MAX(0,MIN(MAX(0,(I378-K378)*'إعدادات'!$B$9-'إعدادات'!$B$8),'إعدادات'!$C$18)-'إعدادات'!$B$18)*'إعدادات'!$D$18)/'إعدادات'!$B$9)</f>
        <v>0</v>
      </c>
      <c r="M378" s="9">
        <f>IF(A378="","",IFERROR(VLOOKUP(A378,'مدخلات الشهر'!$A$2:$K$501,8,FALSE),0))</f>
        <v>0</v>
      </c>
      <c r="N378" s="9">
        <f>IF(A378="","",IFERROR(VLOOKUP(A378,'مدخلات الشهر'!$A$2:$K$501,9,FALSE),0))</f>
        <v>0</v>
      </c>
      <c r="O378" s="9">
        <f>IF(A378="","",IFERROR(VLOOKUP(A378,'مدخلات الشهر'!$A$2:$K$501,10,FALSE),0))</f>
        <v>0</v>
      </c>
      <c r="P378" s="9">
        <f>IF(A378="","",SUM(K378:L378,M378:O378))</f>
        <v>0</v>
      </c>
      <c r="Q378" s="9">
        <f>IF(A378="","",E378+F378+G378+H378-P378)</f>
        <v>0</v>
      </c>
      <c r="R378" s="9">
        <f>IF(A378="","",J378*'إعدادات'!$B$5)</f>
        <v>0</v>
      </c>
      <c r="S378" s="9">
        <f>IF(A378="","",Q378+R378)</f>
        <v>0</v>
      </c>
    </row>
    <row r="379" spans="1:19" ht="20" customHeight="1">
      <c r="A379" s="5">
        <f>IF('بيانات العاملين'!A379="","",'بيانات العاملين'!A379)</f>
        <v>0</v>
      </c>
      <c r="B379" s="5">
        <f>IF(A379="","",IFERROR(VLOOKUP(A379,'بيانات العاملين'!$A$2:$J$501,2,FALSE),""))</f>
        <v>0</v>
      </c>
      <c r="C379" s="5">
        <f>IF(A379="","",IFERROR(VLOOKUP(A379,'بيانات العاملين'!$A$2:$J$501,4,FALSE),""))</f>
        <v>0</v>
      </c>
      <c r="D379" s="9">
        <f>IF(A379="","",IFERROR(VLOOKUP(A379,'بيانات العاملين'!$A$2:$J$501,8,FALSE),0))</f>
        <v>0</v>
      </c>
      <c r="E379" s="9">
        <f>IF(A379="","",MAX(0,D379*IFERROR(VLOOKUP(A379,'مدخلات الشهر'!$A$2:$K$501,3,FALSE),0)/(IFERROR(VLOOKUP(A379,'مدخلات الشهر'!$A$2:$K$501,3,FALSE),0)+IFERROR(VLOOKUP(A379,'مدخلات الشهر'!$A$2:$K$501,4,FALSE),0),1)))</f>
        <v>0</v>
      </c>
      <c r="F379" s="9">
        <f>IF(A379="","",IFERROR(VLOOKUP(A379,'مدخلات الشهر'!$A$2:$K$501,5,FALSE),0))</f>
        <v>0</v>
      </c>
      <c r="G379" s="9">
        <f>IF(A379="","",IFERROR(VLOOKUP(A379,'مدخلات الشهر'!$A$2:$K$501,6,FALSE),0))</f>
        <v>0</v>
      </c>
      <c r="H379" s="9">
        <f>IF(A379="","",IFERROR(VLOOKUP(A379,'مدخلات الشهر'!$A$2:$K$501,7,FALSE),0))</f>
        <v>0</v>
      </c>
      <c r="I379" s="9">
        <f>IF(A379="","",E379+F379+G379)</f>
        <v>0</v>
      </c>
      <c r="J379" s="9">
        <f>IF(A379="","",IFERROR(VLOOKUP(A379,'بيانات العاملين'!$A$2:$J$501,9,FALSE),0))</f>
        <v>0</v>
      </c>
      <c r="K379" s="9">
        <f>IF(A379="","",J379*'إعدادات'!$B$4)</f>
        <v>0</v>
      </c>
      <c r="L379" s="9">
        <f>IF(A379="","",SUM(MAX(0,MIN(MAX(0,(I379-K379)*'إعدادات'!$B$9-'إعدادات'!$B$8),'إعدادات'!$C$13)-'إعدادات'!$B$13)*'إعدادات'!$D$13,MAX(0,MIN(MAX(0,(I379-K379)*'إعدادات'!$B$9-'إعدادات'!$B$8),'إعدادات'!$C$14)-'إعدادات'!$B$14)*'إعدادات'!$D$14,MAX(0,MIN(MAX(0,(I379-K379)*'إعدادات'!$B$9-'إعدادات'!$B$8),'إعدادات'!$C$15)-'إعدادات'!$B$15)*'إعدادات'!$D$15,MAX(0,MIN(MAX(0,(I379-K379)*'إعدادات'!$B$9-'إعدادات'!$B$8),'إعدادات'!$C$16)-'إعدادات'!$B$16)*'إعدادات'!$D$16,MAX(0,MIN(MAX(0,(I379-K379)*'إعدادات'!$B$9-'إعدادات'!$B$8),'إعدادات'!$C$17)-'إعدادات'!$B$17)*'إعدادات'!$D$17,MAX(0,MIN(MAX(0,(I379-K379)*'إعدادات'!$B$9-'إعدادات'!$B$8),'إعدادات'!$C$18)-'إعدادات'!$B$18)*'إعدادات'!$D$18)/'إعدادات'!$B$9)</f>
        <v>0</v>
      </c>
      <c r="M379" s="9">
        <f>IF(A379="","",IFERROR(VLOOKUP(A379,'مدخلات الشهر'!$A$2:$K$501,8,FALSE),0))</f>
        <v>0</v>
      </c>
      <c r="N379" s="9">
        <f>IF(A379="","",IFERROR(VLOOKUP(A379,'مدخلات الشهر'!$A$2:$K$501,9,FALSE),0))</f>
        <v>0</v>
      </c>
      <c r="O379" s="9">
        <f>IF(A379="","",IFERROR(VLOOKUP(A379,'مدخلات الشهر'!$A$2:$K$501,10,FALSE),0))</f>
        <v>0</v>
      </c>
      <c r="P379" s="9">
        <f>IF(A379="","",SUM(K379:L379,M379:O379))</f>
        <v>0</v>
      </c>
      <c r="Q379" s="9">
        <f>IF(A379="","",E379+F379+G379+H379-P379)</f>
        <v>0</v>
      </c>
      <c r="R379" s="9">
        <f>IF(A379="","",J379*'إعدادات'!$B$5)</f>
        <v>0</v>
      </c>
      <c r="S379" s="9">
        <f>IF(A379="","",Q379+R379)</f>
        <v>0</v>
      </c>
    </row>
    <row r="380" spans="1:19" ht="20" customHeight="1">
      <c r="A380" s="5">
        <f>IF('بيانات العاملين'!A380="","",'بيانات العاملين'!A380)</f>
        <v>0</v>
      </c>
      <c r="B380" s="5">
        <f>IF(A380="","",IFERROR(VLOOKUP(A380,'بيانات العاملين'!$A$2:$J$501,2,FALSE),""))</f>
        <v>0</v>
      </c>
      <c r="C380" s="5">
        <f>IF(A380="","",IFERROR(VLOOKUP(A380,'بيانات العاملين'!$A$2:$J$501,4,FALSE),""))</f>
        <v>0</v>
      </c>
      <c r="D380" s="9">
        <f>IF(A380="","",IFERROR(VLOOKUP(A380,'بيانات العاملين'!$A$2:$J$501,8,FALSE),0))</f>
        <v>0</v>
      </c>
      <c r="E380" s="9">
        <f>IF(A380="","",MAX(0,D380*IFERROR(VLOOKUP(A380,'مدخلات الشهر'!$A$2:$K$501,3,FALSE),0)/(IFERROR(VLOOKUP(A380,'مدخلات الشهر'!$A$2:$K$501,3,FALSE),0)+IFERROR(VLOOKUP(A380,'مدخلات الشهر'!$A$2:$K$501,4,FALSE),0),1)))</f>
        <v>0</v>
      </c>
      <c r="F380" s="9">
        <f>IF(A380="","",IFERROR(VLOOKUP(A380,'مدخلات الشهر'!$A$2:$K$501,5,FALSE),0))</f>
        <v>0</v>
      </c>
      <c r="G380" s="9">
        <f>IF(A380="","",IFERROR(VLOOKUP(A380,'مدخلات الشهر'!$A$2:$K$501,6,FALSE),0))</f>
        <v>0</v>
      </c>
      <c r="H380" s="9">
        <f>IF(A380="","",IFERROR(VLOOKUP(A380,'مدخلات الشهر'!$A$2:$K$501,7,FALSE),0))</f>
        <v>0</v>
      </c>
      <c r="I380" s="9">
        <f>IF(A380="","",E380+F380+G380)</f>
        <v>0</v>
      </c>
      <c r="J380" s="9">
        <f>IF(A380="","",IFERROR(VLOOKUP(A380,'بيانات العاملين'!$A$2:$J$501,9,FALSE),0))</f>
        <v>0</v>
      </c>
      <c r="K380" s="9">
        <f>IF(A380="","",J380*'إعدادات'!$B$4)</f>
        <v>0</v>
      </c>
      <c r="L380" s="9">
        <f>IF(A380="","",SUM(MAX(0,MIN(MAX(0,(I380-K380)*'إعدادات'!$B$9-'إعدادات'!$B$8),'إعدادات'!$C$13)-'إعدادات'!$B$13)*'إعدادات'!$D$13,MAX(0,MIN(MAX(0,(I380-K380)*'إعدادات'!$B$9-'إعدادات'!$B$8),'إعدادات'!$C$14)-'إعدادات'!$B$14)*'إعدادات'!$D$14,MAX(0,MIN(MAX(0,(I380-K380)*'إعدادات'!$B$9-'إعدادات'!$B$8),'إعدادات'!$C$15)-'إعدادات'!$B$15)*'إعدادات'!$D$15,MAX(0,MIN(MAX(0,(I380-K380)*'إعدادات'!$B$9-'إعدادات'!$B$8),'إعدادات'!$C$16)-'إعدادات'!$B$16)*'إعدادات'!$D$16,MAX(0,MIN(MAX(0,(I380-K380)*'إعدادات'!$B$9-'إعدادات'!$B$8),'إعدادات'!$C$17)-'إعدادات'!$B$17)*'إعدادات'!$D$17,MAX(0,MIN(MAX(0,(I380-K380)*'إعدادات'!$B$9-'إعدادات'!$B$8),'إعدادات'!$C$18)-'إعدادات'!$B$18)*'إعدادات'!$D$18)/'إعدادات'!$B$9)</f>
        <v>0</v>
      </c>
      <c r="M380" s="9">
        <f>IF(A380="","",IFERROR(VLOOKUP(A380,'مدخلات الشهر'!$A$2:$K$501,8,FALSE),0))</f>
        <v>0</v>
      </c>
      <c r="N380" s="9">
        <f>IF(A380="","",IFERROR(VLOOKUP(A380,'مدخلات الشهر'!$A$2:$K$501,9,FALSE),0))</f>
        <v>0</v>
      </c>
      <c r="O380" s="9">
        <f>IF(A380="","",IFERROR(VLOOKUP(A380,'مدخلات الشهر'!$A$2:$K$501,10,FALSE),0))</f>
        <v>0</v>
      </c>
      <c r="P380" s="9">
        <f>IF(A380="","",SUM(K380:L380,M380:O380))</f>
        <v>0</v>
      </c>
      <c r="Q380" s="9">
        <f>IF(A380="","",E380+F380+G380+H380-P380)</f>
        <v>0</v>
      </c>
      <c r="R380" s="9">
        <f>IF(A380="","",J380*'إعدادات'!$B$5)</f>
        <v>0</v>
      </c>
      <c r="S380" s="9">
        <f>IF(A380="","",Q380+R380)</f>
        <v>0</v>
      </c>
    </row>
    <row r="381" spans="1:19" ht="20" customHeight="1">
      <c r="A381" s="5">
        <f>IF('بيانات العاملين'!A381="","",'بيانات العاملين'!A381)</f>
        <v>0</v>
      </c>
      <c r="B381" s="5">
        <f>IF(A381="","",IFERROR(VLOOKUP(A381,'بيانات العاملين'!$A$2:$J$501,2,FALSE),""))</f>
        <v>0</v>
      </c>
      <c r="C381" s="5">
        <f>IF(A381="","",IFERROR(VLOOKUP(A381,'بيانات العاملين'!$A$2:$J$501,4,FALSE),""))</f>
        <v>0</v>
      </c>
      <c r="D381" s="9">
        <f>IF(A381="","",IFERROR(VLOOKUP(A381,'بيانات العاملين'!$A$2:$J$501,8,FALSE),0))</f>
        <v>0</v>
      </c>
      <c r="E381" s="9">
        <f>IF(A381="","",MAX(0,D381*IFERROR(VLOOKUP(A381,'مدخلات الشهر'!$A$2:$K$501,3,FALSE),0)/(IFERROR(VLOOKUP(A381,'مدخلات الشهر'!$A$2:$K$501,3,FALSE),0)+IFERROR(VLOOKUP(A381,'مدخلات الشهر'!$A$2:$K$501,4,FALSE),0),1)))</f>
        <v>0</v>
      </c>
      <c r="F381" s="9">
        <f>IF(A381="","",IFERROR(VLOOKUP(A381,'مدخلات الشهر'!$A$2:$K$501,5,FALSE),0))</f>
        <v>0</v>
      </c>
      <c r="G381" s="9">
        <f>IF(A381="","",IFERROR(VLOOKUP(A381,'مدخلات الشهر'!$A$2:$K$501,6,FALSE),0))</f>
        <v>0</v>
      </c>
      <c r="H381" s="9">
        <f>IF(A381="","",IFERROR(VLOOKUP(A381,'مدخلات الشهر'!$A$2:$K$501,7,FALSE),0))</f>
        <v>0</v>
      </c>
      <c r="I381" s="9">
        <f>IF(A381="","",E381+F381+G381)</f>
        <v>0</v>
      </c>
      <c r="J381" s="9">
        <f>IF(A381="","",IFERROR(VLOOKUP(A381,'بيانات العاملين'!$A$2:$J$501,9,FALSE),0))</f>
        <v>0</v>
      </c>
      <c r="K381" s="9">
        <f>IF(A381="","",J381*'إعدادات'!$B$4)</f>
        <v>0</v>
      </c>
      <c r="L381" s="9">
        <f>IF(A381="","",SUM(MAX(0,MIN(MAX(0,(I381-K381)*'إعدادات'!$B$9-'إعدادات'!$B$8),'إعدادات'!$C$13)-'إعدادات'!$B$13)*'إعدادات'!$D$13,MAX(0,MIN(MAX(0,(I381-K381)*'إعدادات'!$B$9-'إعدادات'!$B$8),'إعدادات'!$C$14)-'إعدادات'!$B$14)*'إعدادات'!$D$14,MAX(0,MIN(MAX(0,(I381-K381)*'إعدادات'!$B$9-'إعدادات'!$B$8),'إعدادات'!$C$15)-'إعدادات'!$B$15)*'إعدادات'!$D$15,MAX(0,MIN(MAX(0,(I381-K381)*'إعدادات'!$B$9-'إعدادات'!$B$8),'إعدادات'!$C$16)-'إعدادات'!$B$16)*'إعدادات'!$D$16,MAX(0,MIN(MAX(0,(I381-K381)*'إعدادات'!$B$9-'إعدادات'!$B$8),'إعدادات'!$C$17)-'إعدادات'!$B$17)*'إعدادات'!$D$17,MAX(0,MIN(MAX(0,(I381-K381)*'إعدادات'!$B$9-'إعدادات'!$B$8),'إعدادات'!$C$18)-'إعدادات'!$B$18)*'إعدادات'!$D$18)/'إعدادات'!$B$9)</f>
        <v>0</v>
      </c>
      <c r="M381" s="9">
        <f>IF(A381="","",IFERROR(VLOOKUP(A381,'مدخلات الشهر'!$A$2:$K$501,8,FALSE),0))</f>
        <v>0</v>
      </c>
      <c r="N381" s="9">
        <f>IF(A381="","",IFERROR(VLOOKUP(A381,'مدخلات الشهر'!$A$2:$K$501,9,FALSE),0))</f>
        <v>0</v>
      </c>
      <c r="O381" s="9">
        <f>IF(A381="","",IFERROR(VLOOKUP(A381,'مدخلات الشهر'!$A$2:$K$501,10,FALSE),0))</f>
        <v>0</v>
      </c>
      <c r="P381" s="9">
        <f>IF(A381="","",SUM(K381:L381,M381:O381))</f>
        <v>0</v>
      </c>
      <c r="Q381" s="9">
        <f>IF(A381="","",E381+F381+G381+H381-P381)</f>
        <v>0</v>
      </c>
      <c r="R381" s="9">
        <f>IF(A381="","",J381*'إعدادات'!$B$5)</f>
        <v>0</v>
      </c>
      <c r="S381" s="9">
        <f>IF(A381="","",Q381+R381)</f>
        <v>0</v>
      </c>
    </row>
    <row r="382" spans="1:19" ht="20" customHeight="1">
      <c r="A382" s="5">
        <f>IF('بيانات العاملين'!A382="","",'بيانات العاملين'!A382)</f>
        <v>0</v>
      </c>
      <c r="B382" s="5">
        <f>IF(A382="","",IFERROR(VLOOKUP(A382,'بيانات العاملين'!$A$2:$J$501,2,FALSE),""))</f>
        <v>0</v>
      </c>
      <c r="C382" s="5">
        <f>IF(A382="","",IFERROR(VLOOKUP(A382,'بيانات العاملين'!$A$2:$J$501,4,FALSE),""))</f>
        <v>0</v>
      </c>
      <c r="D382" s="9">
        <f>IF(A382="","",IFERROR(VLOOKUP(A382,'بيانات العاملين'!$A$2:$J$501,8,FALSE),0))</f>
        <v>0</v>
      </c>
      <c r="E382" s="9">
        <f>IF(A382="","",MAX(0,D382*IFERROR(VLOOKUP(A382,'مدخلات الشهر'!$A$2:$K$501,3,FALSE),0)/(IFERROR(VLOOKUP(A382,'مدخلات الشهر'!$A$2:$K$501,3,FALSE),0)+IFERROR(VLOOKUP(A382,'مدخلات الشهر'!$A$2:$K$501,4,FALSE),0),1)))</f>
        <v>0</v>
      </c>
      <c r="F382" s="9">
        <f>IF(A382="","",IFERROR(VLOOKUP(A382,'مدخلات الشهر'!$A$2:$K$501,5,FALSE),0))</f>
        <v>0</v>
      </c>
      <c r="G382" s="9">
        <f>IF(A382="","",IFERROR(VLOOKUP(A382,'مدخلات الشهر'!$A$2:$K$501,6,FALSE),0))</f>
        <v>0</v>
      </c>
      <c r="H382" s="9">
        <f>IF(A382="","",IFERROR(VLOOKUP(A382,'مدخلات الشهر'!$A$2:$K$501,7,FALSE),0))</f>
        <v>0</v>
      </c>
      <c r="I382" s="9">
        <f>IF(A382="","",E382+F382+G382)</f>
        <v>0</v>
      </c>
      <c r="J382" s="9">
        <f>IF(A382="","",IFERROR(VLOOKUP(A382,'بيانات العاملين'!$A$2:$J$501,9,FALSE),0))</f>
        <v>0</v>
      </c>
      <c r="K382" s="9">
        <f>IF(A382="","",J382*'إعدادات'!$B$4)</f>
        <v>0</v>
      </c>
      <c r="L382" s="9">
        <f>IF(A382="","",SUM(MAX(0,MIN(MAX(0,(I382-K382)*'إعدادات'!$B$9-'إعدادات'!$B$8),'إعدادات'!$C$13)-'إعدادات'!$B$13)*'إعدادات'!$D$13,MAX(0,MIN(MAX(0,(I382-K382)*'إعدادات'!$B$9-'إعدادات'!$B$8),'إعدادات'!$C$14)-'إعدادات'!$B$14)*'إعدادات'!$D$14,MAX(0,MIN(MAX(0,(I382-K382)*'إعدادات'!$B$9-'إعدادات'!$B$8),'إعدادات'!$C$15)-'إعدادات'!$B$15)*'إعدادات'!$D$15,MAX(0,MIN(MAX(0,(I382-K382)*'إعدادات'!$B$9-'إعدادات'!$B$8),'إعدادات'!$C$16)-'إعدادات'!$B$16)*'إعدادات'!$D$16,MAX(0,MIN(MAX(0,(I382-K382)*'إعدادات'!$B$9-'إعدادات'!$B$8),'إعدادات'!$C$17)-'إعدادات'!$B$17)*'إعدادات'!$D$17,MAX(0,MIN(MAX(0,(I382-K382)*'إعدادات'!$B$9-'إعدادات'!$B$8),'إعدادات'!$C$18)-'إعدادات'!$B$18)*'إعدادات'!$D$18)/'إعدادات'!$B$9)</f>
        <v>0</v>
      </c>
      <c r="M382" s="9">
        <f>IF(A382="","",IFERROR(VLOOKUP(A382,'مدخلات الشهر'!$A$2:$K$501,8,FALSE),0))</f>
        <v>0</v>
      </c>
      <c r="N382" s="9">
        <f>IF(A382="","",IFERROR(VLOOKUP(A382,'مدخلات الشهر'!$A$2:$K$501,9,FALSE),0))</f>
        <v>0</v>
      </c>
      <c r="O382" s="9">
        <f>IF(A382="","",IFERROR(VLOOKUP(A382,'مدخلات الشهر'!$A$2:$K$501,10,FALSE),0))</f>
        <v>0</v>
      </c>
      <c r="P382" s="9">
        <f>IF(A382="","",SUM(K382:L382,M382:O382))</f>
        <v>0</v>
      </c>
      <c r="Q382" s="9">
        <f>IF(A382="","",E382+F382+G382+H382-P382)</f>
        <v>0</v>
      </c>
      <c r="R382" s="9">
        <f>IF(A382="","",J382*'إعدادات'!$B$5)</f>
        <v>0</v>
      </c>
      <c r="S382" s="9">
        <f>IF(A382="","",Q382+R382)</f>
        <v>0</v>
      </c>
    </row>
    <row r="383" spans="1:19" ht="20" customHeight="1">
      <c r="A383" s="5">
        <f>IF('بيانات العاملين'!A383="","",'بيانات العاملين'!A383)</f>
        <v>0</v>
      </c>
      <c r="B383" s="5">
        <f>IF(A383="","",IFERROR(VLOOKUP(A383,'بيانات العاملين'!$A$2:$J$501,2,FALSE),""))</f>
        <v>0</v>
      </c>
      <c r="C383" s="5">
        <f>IF(A383="","",IFERROR(VLOOKUP(A383,'بيانات العاملين'!$A$2:$J$501,4,FALSE),""))</f>
        <v>0</v>
      </c>
      <c r="D383" s="9">
        <f>IF(A383="","",IFERROR(VLOOKUP(A383,'بيانات العاملين'!$A$2:$J$501,8,FALSE),0))</f>
        <v>0</v>
      </c>
      <c r="E383" s="9">
        <f>IF(A383="","",MAX(0,D383*IFERROR(VLOOKUP(A383,'مدخلات الشهر'!$A$2:$K$501,3,FALSE),0)/(IFERROR(VLOOKUP(A383,'مدخلات الشهر'!$A$2:$K$501,3,FALSE),0)+IFERROR(VLOOKUP(A383,'مدخلات الشهر'!$A$2:$K$501,4,FALSE),0),1)))</f>
        <v>0</v>
      </c>
      <c r="F383" s="9">
        <f>IF(A383="","",IFERROR(VLOOKUP(A383,'مدخلات الشهر'!$A$2:$K$501,5,FALSE),0))</f>
        <v>0</v>
      </c>
      <c r="G383" s="9">
        <f>IF(A383="","",IFERROR(VLOOKUP(A383,'مدخلات الشهر'!$A$2:$K$501,6,FALSE),0))</f>
        <v>0</v>
      </c>
      <c r="H383" s="9">
        <f>IF(A383="","",IFERROR(VLOOKUP(A383,'مدخلات الشهر'!$A$2:$K$501,7,FALSE),0))</f>
        <v>0</v>
      </c>
      <c r="I383" s="9">
        <f>IF(A383="","",E383+F383+G383)</f>
        <v>0</v>
      </c>
      <c r="J383" s="9">
        <f>IF(A383="","",IFERROR(VLOOKUP(A383,'بيانات العاملين'!$A$2:$J$501,9,FALSE),0))</f>
        <v>0</v>
      </c>
      <c r="K383" s="9">
        <f>IF(A383="","",J383*'إعدادات'!$B$4)</f>
        <v>0</v>
      </c>
      <c r="L383" s="9">
        <f>IF(A383="","",SUM(MAX(0,MIN(MAX(0,(I383-K383)*'إعدادات'!$B$9-'إعدادات'!$B$8),'إعدادات'!$C$13)-'إعدادات'!$B$13)*'إعدادات'!$D$13,MAX(0,MIN(MAX(0,(I383-K383)*'إعدادات'!$B$9-'إعدادات'!$B$8),'إعدادات'!$C$14)-'إعدادات'!$B$14)*'إعدادات'!$D$14,MAX(0,MIN(MAX(0,(I383-K383)*'إعدادات'!$B$9-'إعدادات'!$B$8),'إعدادات'!$C$15)-'إعدادات'!$B$15)*'إعدادات'!$D$15,MAX(0,MIN(MAX(0,(I383-K383)*'إعدادات'!$B$9-'إعدادات'!$B$8),'إعدادات'!$C$16)-'إعدادات'!$B$16)*'إعدادات'!$D$16,MAX(0,MIN(MAX(0,(I383-K383)*'إعدادات'!$B$9-'إعدادات'!$B$8),'إعدادات'!$C$17)-'إعدادات'!$B$17)*'إعدادات'!$D$17,MAX(0,MIN(MAX(0,(I383-K383)*'إعدادات'!$B$9-'إعدادات'!$B$8),'إعدادات'!$C$18)-'إعدادات'!$B$18)*'إعدادات'!$D$18)/'إعدادات'!$B$9)</f>
        <v>0</v>
      </c>
      <c r="M383" s="9">
        <f>IF(A383="","",IFERROR(VLOOKUP(A383,'مدخلات الشهر'!$A$2:$K$501,8,FALSE),0))</f>
        <v>0</v>
      </c>
      <c r="N383" s="9">
        <f>IF(A383="","",IFERROR(VLOOKUP(A383,'مدخلات الشهر'!$A$2:$K$501,9,FALSE),0))</f>
        <v>0</v>
      </c>
      <c r="O383" s="9">
        <f>IF(A383="","",IFERROR(VLOOKUP(A383,'مدخلات الشهر'!$A$2:$K$501,10,FALSE),0))</f>
        <v>0</v>
      </c>
      <c r="P383" s="9">
        <f>IF(A383="","",SUM(K383:L383,M383:O383))</f>
        <v>0</v>
      </c>
      <c r="Q383" s="9">
        <f>IF(A383="","",E383+F383+G383+H383-P383)</f>
        <v>0</v>
      </c>
      <c r="R383" s="9">
        <f>IF(A383="","",J383*'إعدادات'!$B$5)</f>
        <v>0</v>
      </c>
      <c r="S383" s="9">
        <f>IF(A383="","",Q383+R383)</f>
        <v>0</v>
      </c>
    </row>
    <row r="384" spans="1:19" ht="20" customHeight="1">
      <c r="A384" s="5">
        <f>IF('بيانات العاملين'!A384="","",'بيانات العاملين'!A384)</f>
        <v>0</v>
      </c>
      <c r="B384" s="5">
        <f>IF(A384="","",IFERROR(VLOOKUP(A384,'بيانات العاملين'!$A$2:$J$501,2,FALSE),""))</f>
        <v>0</v>
      </c>
      <c r="C384" s="5">
        <f>IF(A384="","",IFERROR(VLOOKUP(A384,'بيانات العاملين'!$A$2:$J$501,4,FALSE),""))</f>
        <v>0</v>
      </c>
      <c r="D384" s="9">
        <f>IF(A384="","",IFERROR(VLOOKUP(A384,'بيانات العاملين'!$A$2:$J$501,8,FALSE),0))</f>
        <v>0</v>
      </c>
      <c r="E384" s="9">
        <f>IF(A384="","",MAX(0,D384*IFERROR(VLOOKUP(A384,'مدخلات الشهر'!$A$2:$K$501,3,FALSE),0)/(IFERROR(VLOOKUP(A384,'مدخلات الشهر'!$A$2:$K$501,3,FALSE),0)+IFERROR(VLOOKUP(A384,'مدخلات الشهر'!$A$2:$K$501,4,FALSE),0),1)))</f>
        <v>0</v>
      </c>
      <c r="F384" s="9">
        <f>IF(A384="","",IFERROR(VLOOKUP(A384,'مدخلات الشهر'!$A$2:$K$501,5,FALSE),0))</f>
        <v>0</v>
      </c>
      <c r="G384" s="9">
        <f>IF(A384="","",IFERROR(VLOOKUP(A384,'مدخلات الشهر'!$A$2:$K$501,6,FALSE),0))</f>
        <v>0</v>
      </c>
      <c r="H384" s="9">
        <f>IF(A384="","",IFERROR(VLOOKUP(A384,'مدخلات الشهر'!$A$2:$K$501,7,FALSE),0))</f>
        <v>0</v>
      </c>
      <c r="I384" s="9">
        <f>IF(A384="","",E384+F384+G384)</f>
        <v>0</v>
      </c>
      <c r="J384" s="9">
        <f>IF(A384="","",IFERROR(VLOOKUP(A384,'بيانات العاملين'!$A$2:$J$501,9,FALSE),0))</f>
        <v>0</v>
      </c>
      <c r="K384" s="9">
        <f>IF(A384="","",J384*'إعدادات'!$B$4)</f>
        <v>0</v>
      </c>
      <c r="L384" s="9">
        <f>IF(A384="","",SUM(MAX(0,MIN(MAX(0,(I384-K384)*'إعدادات'!$B$9-'إعدادات'!$B$8),'إعدادات'!$C$13)-'إعدادات'!$B$13)*'إعدادات'!$D$13,MAX(0,MIN(MAX(0,(I384-K384)*'إعدادات'!$B$9-'إعدادات'!$B$8),'إعدادات'!$C$14)-'إعدادات'!$B$14)*'إعدادات'!$D$14,MAX(0,MIN(MAX(0,(I384-K384)*'إعدادات'!$B$9-'إعدادات'!$B$8),'إعدادات'!$C$15)-'إعدادات'!$B$15)*'إعدادات'!$D$15,MAX(0,MIN(MAX(0,(I384-K384)*'إعدادات'!$B$9-'إعدادات'!$B$8),'إعدادات'!$C$16)-'إعدادات'!$B$16)*'إعدادات'!$D$16,MAX(0,MIN(MAX(0,(I384-K384)*'إعدادات'!$B$9-'إعدادات'!$B$8),'إعدادات'!$C$17)-'إعدادات'!$B$17)*'إعدادات'!$D$17,MAX(0,MIN(MAX(0,(I384-K384)*'إعدادات'!$B$9-'إعدادات'!$B$8),'إعدادات'!$C$18)-'إعدادات'!$B$18)*'إعدادات'!$D$18)/'إعدادات'!$B$9)</f>
        <v>0</v>
      </c>
      <c r="M384" s="9">
        <f>IF(A384="","",IFERROR(VLOOKUP(A384,'مدخلات الشهر'!$A$2:$K$501,8,FALSE),0))</f>
        <v>0</v>
      </c>
      <c r="N384" s="9">
        <f>IF(A384="","",IFERROR(VLOOKUP(A384,'مدخلات الشهر'!$A$2:$K$501,9,FALSE),0))</f>
        <v>0</v>
      </c>
      <c r="O384" s="9">
        <f>IF(A384="","",IFERROR(VLOOKUP(A384,'مدخلات الشهر'!$A$2:$K$501,10,FALSE),0))</f>
        <v>0</v>
      </c>
      <c r="P384" s="9">
        <f>IF(A384="","",SUM(K384:L384,M384:O384))</f>
        <v>0</v>
      </c>
      <c r="Q384" s="9">
        <f>IF(A384="","",E384+F384+G384+H384-P384)</f>
        <v>0</v>
      </c>
      <c r="R384" s="9">
        <f>IF(A384="","",J384*'إعدادات'!$B$5)</f>
        <v>0</v>
      </c>
      <c r="S384" s="9">
        <f>IF(A384="","",Q384+R384)</f>
        <v>0</v>
      </c>
    </row>
    <row r="385" spans="1:19" ht="20" customHeight="1">
      <c r="A385" s="5">
        <f>IF('بيانات العاملين'!A385="","",'بيانات العاملين'!A385)</f>
        <v>0</v>
      </c>
      <c r="B385" s="5">
        <f>IF(A385="","",IFERROR(VLOOKUP(A385,'بيانات العاملين'!$A$2:$J$501,2,FALSE),""))</f>
        <v>0</v>
      </c>
      <c r="C385" s="5">
        <f>IF(A385="","",IFERROR(VLOOKUP(A385,'بيانات العاملين'!$A$2:$J$501,4,FALSE),""))</f>
        <v>0</v>
      </c>
      <c r="D385" s="9">
        <f>IF(A385="","",IFERROR(VLOOKUP(A385,'بيانات العاملين'!$A$2:$J$501,8,FALSE),0))</f>
        <v>0</v>
      </c>
      <c r="E385" s="9">
        <f>IF(A385="","",MAX(0,D385*IFERROR(VLOOKUP(A385,'مدخلات الشهر'!$A$2:$K$501,3,FALSE),0)/(IFERROR(VLOOKUP(A385,'مدخلات الشهر'!$A$2:$K$501,3,FALSE),0)+IFERROR(VLOOKUP(A385,'مدخلات الشهر'!$A$2:$K$501,4,FALSE),0),1)))</f>
        <v>0</v>
      </c>
      <c r="F385" s="9">
        <f>IF(A385="","",IFERROR(VLOOKUP(A385,'مدخلات الشهر'!$A$2:$K$501,5,FALSE),0))</f>
        <v>0</v>
      </c>
      <c r="G385" s="9">
        <f>IF(A385="","",IFERROR(VLOOKUP(A385,'مدخلات الشهر'!$A$2:$K$501,6,FALSE),0))</f>
        <v>0</v>
      </c>
      <c r="H385" s="9">
        <f>IF(A385="","",IFERROR(VLOOKUP(A385,'مدخلات الشهر'!$A$2:$K$501,7,FALSE),0))</f>
        <v>0</v>
      </c>
      <c r="I385" s="9">
        <f>IF(A385="","",E385+F385+G385)</f>
        <v>0</v>
      </c>
      <c r="J385" s="9">
        <f>IF(A385="","",IFERROR(VLOOKUP(A385,'بيانات العاملين'!$A$2:$J$501,9,FALSE),0))</f>
        <v>0</v>
      </c>
      <c r="K385" s="9">
        <f>IF(A385="","",J385*'إعدادات'!$B$4)</f>
        <v>0</v>
      </c>
      <c r="L385" s="9">
        <f>IF(A385="","",SUM(MAX(0,MIN(MAX(0,(I385-K385)*'إعدادات'!$B$9-'إعدادات'!$B$8),'إعدادات'!$C$13)-'إعدادات'!$B$13)*'إعدادات'!$D$13,MAX(0,MIN(MAX(0,(I385-K385)*'إعدادات'!$B$9-'إعدادات'!$B$8),'إعدادات'!$C$14)-'إعدادات'!$B$14)*'إعدادات'!$D$14,MAX(0,MIN(MAX(0,(I385-K385)*'إعدادات'!$B$9-'إعدادات'!$B$8),'إعدادات'!$C$15)-'إعدادات'!$B$15)*'إعدادات'!$D$15,MAX(0,MIN(MAX(0,(I385-K385)*'إعدادات'!$B$9-'إعدادات'!$B$8),'إعدادات'!$C$16)-'إعدادات'!$B$16)*'إعدادات'!$D$16,MAX(0,MIN(MAX(0,(I385-K385)*'إعدادات'!$B$9-'إعدادات'!$B$8),'إعدادات'!$C$17)-'إعدادات'!$B$17)*'إعدادات'!$D$17,MAX(0,MIN(MAX(0,(I385-K385)*'إعدادات'!$B$9-'إعدادات'!$B$8),'إعدادات'!$C$18)-'إعدادات'!$B$18)*'إعدادات'!$D$18)/'إعدادات'!$B$9)</f>
        <v>0</v>
      </c>
      <c r="M385" s="9">
        <f>IF(A385="","",IFERROR(VLOOKUP(A385,'مدخلات الشهر'!$A$2:$K$501,8,FALSE),0))</f>
        <v>0</v>
      </c>
      <c r="N385" s="9">
        <f>IF(A385="","",IFERROR(VLOOKUP(A385,'مدخلات الشهر'!$A$2:$K$501,9,FALSE),0))</f>
        <v>0</v>
      </c>
      <c r="O385" s="9">
        <f>IF(A385="","",IFERROR(VLOOKUP(A385,'مدخلات الشهر'!$A$2:$K$501,10,FALSE),0))</f>
        <v>0</v>
      </c>
      <c r="P385" s="9">
        <f>IF(A385="","",SUM(K385:L385,M385:O385))</f>
        <v>0</v>
      </c>
      <c r="Q385" s="9">
        <f>IF(A385="","",E385+F385+G385+H385-P385)</f>
        <v>0</v>
      </c>
      <c r="R385" s="9">
        <f>IF(A385="","",J385*'إعدادات'!$B$5)</f>
        <v>0</v>
      </c>
      <c r="S385" s="9">
        <f>IF(A385="","",Q385+R385)</f>
        <v>0</v>
      </c>
    </row>
    <row r="386" spans="1:19" ht="20" customHeight="1">
      <c r="A386" s="5">
        <f>IF('بيانات العاملين'!A386="","",'بيانات العاملين'!A386)</f>
        <v>0</v>
      </c>
      <c r="B386" s="5">
        <f>IF(A386="","",IFERROR(VLOOKUP(A386,'بيانات العاملين'!$A$2:$J$501,2,FALSE),""))</f>
        <v>0</v>
      </c>
      <c r="C386" s="5">
        <f>IF(A386="","",IFERROR(VLOOKUP(A386,'بيانات العاملين'!$A$2:$J$501,4,FALSE),""))</f>
        <v>0</v>
      </c>
      <c r="D386" s="9">
        <f>IF(A386="","",IFERROR(VLOOKUP(A386,'بيانات العاملين'!$A$2:$J$501,8,FALSE),0))</f>
        <v>0</v>
      </c>
      <c r="E386" s="9">
        <f>IF(A386="","",MAX(0,D386*IFERROR(VLOOKUP(A386,'مدخلات الشهر'!$A$2:$K$501,3,FALSE),0)/(IFERROR(VLOOKUP(A386,'مدخلات الشهر'!$A$2:$K$501,3,FALSE),0)+IFERROR(VLOOKUP(A386,'مدخلات الشهر'!$A$2:$K$501,4,FALSE),0),1)))</f>
        <v>0</v>
      </c>
      <c r="F386" s="9">
        <f>IF(A386="","",IFERROR(VLOOKUP(A386,'مدخلات الشهر'!$A$2:$K$501,5,FALSE),0))</f>
        <v>0</v>
      </c>
      <c r="G386" s="9">
        <f>IF(A386="","",IFERROR(VLOOKUP(A386,'مدخلات الشهر'!$A$2:$K$501,6,FALSE),0))</f>
        <v>0</v>
      </c>
      <c r="H386" s="9">
        <f>IF(A386="","",IFERROR(VLOOKUP(A386,'مدخلات الشهر'!$A$2:$K$501,7,FALSE),0))</f>
        <v>0</v>
      </c>
      <c r="I386" s="9">
        <f>IF(A386="","",E386+F386+G386)</f>
        <v>0</v>
      </c>
      <c r="J386" s="9">
        <f>IF(A386="","",IFERROR(VLOOKUP(A386,'بيانات العاملين'!$A$2:$J$501,9,FALSE),0))</f>
        <v>0</v>
      </c>
      <c r="K386" s="9">
        <f>IF(A386="","",J386*'إعدادات'!$B$4)</f>
        <v>0</v>
      </c>
      <c r="L386" s="9">
        <f>IF(A386="","",SUM(MAX(0,MIN(MAX(0,(I386-K386)*'إعدادات'!$B$9-'إعدادات'!$B$8),'إعدادات'!$C$13)-'إعدادات'!$B$13)*'إعدادات'!$D$13,MAX(0,MIN(MAX(0,(I386-K386)*'إعدادات'!$B$9-'إعدادات'!$B$8),'إعدادات'!$C$14)-'إعدادات'!$B$14)*'إعدادات'!$D$14,MAX(0,MIN(MAX(0,(I386-K386)*'إعدادات'!$B$9-'إعدادات'!$B$8),'إعدادات'!$C$15)-'إعدادات'!$B$15)*'إعدادات'!$D$15,MAX(0,MIN(MAX(0,(I386-K386)*'إعدادات'!$B$9-'إعدادات'!$B$8),'إعدادات'!$C$16)-'إعدادات'!$B$16)*'إعدادات'!$D$16,MAX(0,MIN(MAX(0,(I386-K386)*'إعدادات'!$B$9-'إعدادات'!$B$8),'إعدادات'!$C$17)-'إعدادات'!$B$17)*'إعدادات'!$D$17,MAX(0,MIN(MAX(0,(I386-K386)*'إعدادات'!$B$9-'إعدادات'!$B$8),'إعدادات'!$C$18)-'إعدادات'!$B$18)*'إعدادات'!$D$18)/'إعدادات'!$B$9)</f>
        <v>0</v>
      </c>
      <c r="M386" s="9">
        <f>IF(A386="","",IFERROR(VLOOKUP(A386,'مدخلات الشهر'!$A$2:$K$501,8,FALSE),0))</f>
        <v>0</v>
      </c>
      <c r="N386" s="9">
        <f>IF(A386="","",IFERROR(VLOOKUP(A386,'مدخلات الشهر'!$A$2:$K$501,9,FALSE),0))</f>
        <v>0</v>
      </c>
      <c r="O386" s="9">
        <f>IF(A386="","",IFERROR(VLOOKUP(A386,'مدخلات الشهر'!$A$2:$K$501,10,FALSE),0))</f>
        <v>0</v>
      </c>
      <c r="P386" s="9">
        <f>IF(A386="","",SUM(K386:L386,M386:O386))</f>
        <v>0</v>
      </c>
      <c r="Q386" s="9">
        <f>IF(A386="","",E386+F386+G386+H386-P386)</f>
        <v>0</v>
      </c>
      <c r="R386" s="9">
        <f>IF(A386="","",J386*'إعدادات'!$B$5)</f>
        <v>0</v>
      </c>
      <c r="S386" s="9">
        <f>IF(A386="","",Q386+R386)</f>
        <v>0</v>
      </c>
    </row>
    <row r="387" spans="1:19" ht="20" customHeight="1">
      <c r="A387" s="5">
        <f>IF('بيانات العاملين'!A387="","",'بيانات العاملين'!A387)</f>
        <v>0</v>
      </c>
      <c r="B387" s="5">
        <f>IF(A387="","",IFERROR(VLOOKUP(A387,'بيانات العاملين'!$A$2:$J$501,2,FALSE),""))</f>
        <v>0</v>
      </c>
      <c r="C387" s="5">
        <f>IF(A387="","",IFERROR(VLOOKUP(A387,'بيانات العاملين'!$A$2:$J$501,4,FALSE),""))</f>
        <v>0</v>
      </c>
      <c r="D387" s="9">
        <f>IF(A387="","",IFERROR(VLOOKUP(A387,'بيانات العاملين'!$A$2:$J$501,8,FALSE),0))</f>
        <v>0</v>
      </c>
      <c r="E387" s="9">
        <f>IF(A387="","",MAX(0,D387*IFERROR(VLOOKUP(A387,'مدخلات الشهر'!$A$2:$K$501,3,FALSE),0)/(IFERROR(VLOOKUP(A387,'مدخلات الشهر'!$A$2:$K$501,3,FALSE),0)+IFERROR(VLOOKUP(A387,'مدخلات الشهر'!$A$2:$K$501,4,FALSE),0),1)))</f>
        <v>0</v>
      </c>
      <c r="F387" s="9">
        <f>IF(A387="","",IFERROR(VLOOKUP(A387,'مدخلات الشهر'!$A$2:$K$501,5,FALSE),0))</f>
        <v>0</v>
      </c>
      <c r="G387" s="9">
        <f>IF(A387="","",IFERROR(VLOOKUP(A387,'مدخلات الشهر'!$A$2:$K$501,6,FALSE),0))</f>
        <v>0</v>
      </c>
      <c r="H387" s="9">
        <f>IF(A387="","",IFERROR(VLOOKUP(A387,'مدخلات الشهر'!$A$2:$K$501,7,FALSE),0))</f>
        <v>0</v>
      </c>
      <c r="I387" s="9">
        <f>IF(A387="","",E387+F387+G387)</f>
        <v>0</v>
      </c>
      <c r="J387" s="9">
        <f>IF(A387="","",IFERROR(VLOOKUP(A387,'بيانات العاملين'!$A$2:$J$501,9,FALSE),0))</f>
        <v>0</v>
      </c>
      <c r="K387" s="9">
        <f>IF(A387="","",J387*'إعدادات'!$B$4)</f>
        <v>0</v>
      </c>
      <c r="L387" s="9">
        <f>IF(A387="","",SUM(MAX(0,MIN(MAX(0,(I387-K387)*'إعدادات'!$B$9-'إعدادات'!$B$8),'إعدادات'!$C$13)-'إعدادات'!$B$13)*'إعدادات'!$D$13,MAX(0,MIN(MAX(0,(I387-K387)*'إعدادات'!$B$9-'إعدادات'!$B$8),'إعدادات'!$C$14)-'إعدادات'!$B$14)*'إعدادات'!$D$14,MAX(0,MIN(MAX(0,(I387-K387)*'إعدادات'!$B$9-'إعدادات'!$B$8),'إعدادات'!$C$15)-'إعدادات'!$B$15)*'إعدادات'!$D$15,MAX(0,MIN(MAX(0,(I387-K387)*'إعدادات'!$B$9-'إعدادات'!$B$8),'إعدادات'!$C$16)-'إعدادات'!$B$16)*'إعدادات'!$D$16,MAX(0,MIN(MAX(0,(I387-K387)*'إعدادات'!$B$9-'إعدادات'!$B$8),'إعدادات'!$C$17)-'إعدادات'!$B$17)*'إعدادات'!$D$17,MAX(0,MIN(MAX(0,(I387-K387)*'إعدادات'!$B$9-'إعدادات'!$B$8),'إعدادات'!$C$18)-'إعدادات'!$B$18)*'إعدادات'!$D$18)/'إعدادات'!$B$9)</f>
        <v>0</v>
      </c>
      <c r="M387" s="9">
        <f>IF(A387="","",IFERROR(VLOOKUP(A387,'مدخلات الشهر'!$A$2:$K$501,8,FALSE),0))</f>
        <v>0</v>
      </c>
      <c r="N387" s="9">
        <f>IF(A387="","",IFERROR(VLOOKUP(A387,'مدخلات الشهر'!$A$2:$K$501,9,FALSE),0))</f>
        <v>0</v>
      </c>
      <c r="O387" s="9">
        <f>IF(A387="","",IFERROR(VLOOKUP(A387,'مدخلات الشهر'!$A$2:$K$501,10,FALSE),0))</f>
        <v>0</v>
      </c>
      <c r="P387" s="9">
        <f>IF(A387="","",SUM(K387:L387,M387:O387))</f>
        <v>0</v>
      </c>
      <c r="Q387" s="9">
        <f>IF(A387="","",E387+F387+G387+H387-P387)</f>
        <v>0</v>
      </c>
      <c r="R387" s="9">
        <f>IF(A387="","",J387*'إعدادات'!$B$5)</f>
        <v>0</v>
      </c>
      <c r="S387" s="9">
        <f>IF(A387="","",Q387+R387)</f>
        <v>0</v>
      </c>
    </row>
    <row r="388" spans="1:19" ht="20" customHeight="1">
      <c r="A388" s="5">
        <f>IF('بيانات العاملين'!A388="","",'بيانات العاملين'!A388)</f>
        <v>0</v>
      </c>
      <c r="B388" s="5">
        <f>IF(A388="","",IFERROR(VLOOKUP(A388,'بيانات العاملين'!$A$2:$J$501,2,FALSE),""))</f>
        <v>0</v>
      </c>
      <c r="C388" s="5">
        <f>IF(A388="","",IFERROR(VLOOKUP(A388,'بيانات العاملين'!$A$2:$J$501,4,FALSE),""))</f>
        <v>0</v>
      </c>
      <c r="D388" s="9">
        <f>IF(A388="","",IFERROR(VLOOKUP(A388,'بيانات العاملين'!$A$2:$J$501,8,FALSE),0))</f>
        <v>0</v>
      </c>
      <c r="E388" s="9">
        <f>IF(A388="","",MAX(0,D388*IFERROR(VLOOKUP(A388,'مدخلات الشهر'!$A$2:$K$501,3,FALSE),0)/(IFERROR(VLOOKUP(A388,'مدخلات الشهر'!$A$2:$K$501,3,FALSE),0)+IFERROR(VLOOKUP(A388,'مدخلات الشهر'!$A$2:$K$501,4,FALSE),0),1)))</f>
        <v>0</v>
      </c>
      <c r="F388" s="9">
        <f>IF(A388="","",IFERROR(VLOOKUP(A388,'مدخلات الشهر'!$A$2:$K$501,5,FALSE),0))</f>
        <v>0</v>
      </c>
      <c r="G388" s="9">
        <f>IF(A388="","",IFERROR(VLOOKUP(A388,'مدخلات الشهر'!$A$2:$K$501,6,FALSE),0))</f>
        <v>0</v>
      </c>
      <c r="H388" s="9">
        <f>IF(A388="","",IFERROR(VLOOKUP(A388,'مدخلات الشهر'!$A$2:$K$501,7,FALSE),0))</f>
        <v>0</v>
      </c>
      <c r="I388" s="9">
        <f>IF(A388="","",E388+F388+G388)</f>
        <v>0</v>
      </c>
      <c r="J388" s="9">
        <f>IF(A388="","",IFERROR(VLOOKUP(A388,'بيانات العاملين'!$A$2:$J$501,9,FALSE),0))</f>
        <v>0</v>
      </c>
      <c r="K388" s="9">
        <f>IF(A388="","",J388*'إعدادات'!$B$4)</f>
        <v>0</v>
      </c>
      <c r="L388" s="9">
        <f>IF(A388="","",SUM(MAX(0,MIN(MAX(0,(I388-K388)*'إعدادات'!$B$9-'إعدادات'!$B$8),'إعدادات'!$C$13)-'إعدادات'!$B$13)*'إعدادات'!$D$13,MAX(0,MIN(MAX(0,(I388-K388)*'إعدادات'!$B$9-'إعدادات'!$B$8),'إعدادات'!$C$14)-'إعدادات'!$B$14)*'إعدادات'!$D$14,MAX(0,MIN(MAX(0,(I388-K388)*'إعدادات'!$B$9-'إعدادات'!$B$8),'إعدادات'!$C$15)-'إعدادات'!$B$15)*'إعدادات'!$D$15,MAX(0,MIN(MAX(0,(I388-K388)*'إعدادات'!$B$9-'إعدادات'!$B$8),'إعدادات'!$C$16)-'إعدادات'!$B$16)*'إعدادات'!$D$16,MAX(0,MIN(MAX(0,(I388-K388)*'إعدادات'!$B$9-'إعدادات'!$B$8),'إعدادات'!$C$17)-'إعدادات'!$B$17)*'إعدادات'!$D$17,MAX(0,MIN(MAX(0,(I388-K388)*'إعدادات'!$B$9-'إعدادات'!$B$8),'إعدادات'!$C$18)-'إعدادات'!$B$18)*'إعدادات'!$D$18)/'إعدادات'!$B$9)</f>
        <v>0</v>
      </c>
      <c r="M388" s="9">
        <f>IF(A388="","",IFERROR(VLOOKUP(A388,'مدخلات الشهر'!$A$2:$K$501,8,FALSE),0))</f>
        <v>0</v>
      </c>
      <c r="N388" s="9">
        <f>IF(A388="","",IFERROR(VLOOKUP(A388,'مدخلات الشهر'!$A$2:$K$501,9,FALSE),0))</f>
        <v>0</v>
      </c>
      <c r="O388" s="9">
        <f>IF(A388="","",IFERROR(VLOOKUP(A388,'مدخلات الشهر'!$A$2:$K$501,10,FALSE),0))</f>
        <v>0</v>
      </c>
      <c r="P388" s="9">
        <f>IF(A388="","",SUM(K388:L388,M388:O388))</f>
        <v>0</v>
      </c>
      <c r="Q388" s="9">
        <f>IF(A388="","",E388+F388+G388+H388-P388)</f>
        <v>0</v>
      </c>
      <c r="R388" s="9">
        <f>IF(A388="","",J388*'إعدادات'!$B$5)</f>
        <v>0</v>
      </c>
      <c r="S388" s="9">
        <f>IF(A388="","",Q388+R388)</f>
        <v>0</v>
      </c>
    </row>
    <row r="389" spans="1:19" ht="20" customHeight="1">
      <c r="A389" s="5">
        <f>IF('بيانات العاملين'!A389="","",'بيانات العاملين'!A389)</f>
        <v>0</v>
      </c>
      <c r="B389" s="5">
        <f>IF(A389="","",IFERROR(VLOOKUP(A389,'بيانات العاملين'!$A$2:$J$501,2,FALSE),""))</f>
        <v>0</v>
      </c>
      <c r="C389" s="5">
        <f>IF(A389="","",IFERROR(VLOOKUP(A389,'بيانات العاملين'!$A$2:$J$501,4,FALSE),""))</f>
        <v>0</v>
      </c>
      <c r="D389" s="9">
        <f>IF(A389="","",IFERROR(VLOOKUP(A389,'بيانات العاملين'!$A$2:$J$501,8,FALSE),0))</f>
        <v>0</v>
      </c>
      <c r="E389" s="9">
        <f>IF(A389="","",MAX(0,D389*IFERROR(VLOOKUP(A389,'مدخلات الشهر'!$A$2:$K$501,3,FALSE),0)/(IFERROR(VLOOKUP(A389,'مدخلات الشهر'!$A$2:$K$501,3,FALSE),0)+IFERROR(VLOOKUP(A389,'مدخلات الشهر'!$A$2:$K$501,4,FALSE),0),1)))</f>
        <v>0</v>
      </c>
      <c r="F389" s="9">
        <f>IF(A389="","",IFERROR(VLOOKUP(A389,'مدخلات الشهر'!$A$2:$K$501,5,FALSE),0))</f>
        <v>0</v>
      </c>
      <c r="G389" s="9">
        <f>IF(A389="","",IFERROR(VLOOKUP(A389,'مدخلات الشهر'!$A$2:$K$501,6,FALSE),0))</f>
        <v>0</v>
      </c>
      <c r="H389" s="9">
        <f>IF(A389="","",IFERROR(VLOOKUP(A389,'مدخلات الشهر'!$A$2:$K$501,7,FALSE),0))</f>
        <v>0</v>
      </c>
      <c r="I389" s="9">
        <f>IF(A389="","",E389+F389+G389)</f>
        <v>0</v>
      </c>
      <c r="J389" s="9">
        <f>IF(A389="","",IFERROR(VLOOKUP(A389,'بيانات العاملين'!$A$2:$J$501,9,FALSE),0))</f>
        <v>0</v>
      </c>
      <c r="K389" s="9">
        <f>IF(A389="","",J389*'إعدادات'!$B$4)</f>
        <v>0</v>
      </c>
      <c r="L389" s="9">
        <f>IF(A389="","",SUM(MAX(0,MIN(MAX(0,(I389-K389)*'إعدادات'!$B$9-'إعدادات'!$B$8),'إعدادات'!$C$13)-'إعدادات'!$B$13)*'إعدادات'!$D$13,MAX(0,MIN(MAX(0,(I389-K389)*'إعدادات'!$B$9-'إعدادات'!$B$8),'إعدادات'!$C$14)-'إعدادات'!$B$14)*'إعدادات'!$D$14,MAX(0,MIN(MAX(0,(I389-K389)*'إعدادات'!$B$9-'إعدادات'!$B$8),'إعدادات'!$C$15)-'إعدادات'!$B$15)*'إعدادات'!$D$15,MAX(0,MIN(MAX(0,(I389-K389)*'إعدادات'!$B$9-'إعدادات'!$B$8),'إعدادات'!$C$16)-'إعدادات'!$B$16)*'إعدادات'!$D$16,MAX(0,MIN(MAX(0,(I389-K389)*'إعدادات'!$B$9-'إعدادات'!$B$8),'إعدادات'!$C$17)-'إعدادات'!$B$17)*'إعدادات'!$D$17,MAX(0,MIN(MAX(0,(I389-K389)*'إعدادات'!$B$9-'إعدادات'!$B$8),'إعدادات'!$C$18)-'إعدادات'!$B$18)*'إعدادات'!$D$18)/'إعدادات'!$B$9)</f>
        <v>0</v>
      </c>
      <c r="M389" s="9">
        <f>IF(A389="","",IFERROR(VLOOKUP(A389,'مدخلات الشهر'!$A$2:$K$501,8,FALSE),0))</f>
        <v>0</v>
      </c>
      <c r="N389" s="9">
        <f>IF(A389="","",IFERROR(VLOOKUP(A389,'مدخلات الشهر'!$A$2:$K$501,9,FALSE),0))</f>
        <v>0</v>
      </c>
      <c r="O389" s="9">
        <f>IF(A389="","",IFERROR(VLOOKUP(A389,'مدخلات الشهر'!$A$2:$K$501,10,FALSE),0))</f>
        <v>0</v>
      </c>
      <c r="P389" s="9">
        <f>IF(A389="","",SUM(K389:L389,M389:O389))</f>
        <v>0</v>
      </c>
      <c r="Q389" s="9">
        <f>IF(A389="","",E389+F389+G389+H389-P389)</f>
        <v>0</v>
      </c>
      <c r="R389" s="9">
        <f>IF(A389="","",J389*'إعدادات'!$B$5)</f>
        <v>0</v>
      </c>
      <c r="S389" s="9">
        <f>IF(A389="","",Q389+R389)</f>
        <v>0</v>
      </c>
    </row>
    <row r="390" spans="1:19" ht="20" customHeight="1">
      <c r="A390" s="5">
        <f>IF('بيانات العاملين'!A390="","",'بيانات العاملين'!A390)</f>
        <v>0</v>
      </c>
      <c r="B390" s="5">
        <f>IF(A390="","",IFERROR(VLOOKUP(A390,'بيانات العاملين'!$A$2:$J$501,2,FALSE),""))</f>
        <v>0</v>
      </c>
      <c r="C390" s="5">
        <f>IF(A390="","",IFERROR(VLOOKUP(A390,'بيانات العاملين'!$A$2:$J$501,4,FALSE),""))</f>
        <v>0</v>
      </c>
      <c r="D390" s="9">
        <f>IF(A390="","",IFERROR(VLOOKUP(A390,'بيانات العاملين'!$A$2:$J$501,8,FALSE),0))</f>
        <v>0</v>
      </c>
      <c r="E390" s="9">
        <f>IF(A390="","",MAX(0,D390*IFERROR(VLOOKUP(A390,'مدخلات الشهر'!$A$2:$K$501,3,FALSE),0)/(IFERROR(VLOOKUP(A390,'مدخلات الشهر'!$A$2:$K$501,3,FALSE),0)+IFERROR(VLOOKUP(A390,'مدخلات الشهر'!$A$2:$K$501,4,FALSE),0),1)))</f>
        <v>0</v>
      </c>
      <c r="F390" s="9">
        <f>IF(A390="","",IFERROR(VLOOKUP(A390,'مدخلات الشهر'!$A$2:$K$501,5,FALSE),0))</f>
        <v>0</v>
      </c>
      <c r="G390" s="9">
        <f>IF(A390="","",IFERROR(VLOOKUP(A390,'مدخلات الشهر'!$A$2:$K$501,6,FALSE),0))</f>
        <v>0</v>
      </c>
      <c r="H390" s="9">
        <f>IF(A390="","",IFERROR(VLOOKUP(A390,'مدخلات الشهر'!$A$2:$K$501,7,FALSE),0))</f>
        <v>0</v>
      </c>
      <c r="I390" s="9">
        <f>IF(A390="","",E390+F390+G390)</f>
        <v>0</v>
      </c>
      <c r="J390" s="9">
        <f>IF(A390="","",IFERROR(VLOOKUP(A390,'بيانات العاملين'!$A$2:$J$501,9,FALSE),0))</f>
        <v>0</v>
      </c>
      <c r="K390" s="9">
        <f>IF(A390="","",J390*'إعدادات'!$B$4)</f>
        <v>0</v>
      </c>
      <c r="L390" s="9">
        <f>IF(A390="","",SUM(MAX(0,MIN(MAX(0,(I390-K390)*'إعدادات'!$B$9-'إعدادات'!$B$8),'إعدادات'!$C$13)-'إعدادات'!$B$13)*'إعدادات'!$D$13,MAX(0,MIN(MAX(0,(I390-K390)*'إعدادات'!$B$9-'إعدادات'!$B$8),'إعدادات'!$C$14)-'إعدادات'!$B$14)*'إعدادات'!$D$14,MAX(0,MIN(MAX(0,(I390-K390)*'إعدادات'!$B$9-'إعدادات'!$B$8),'إعدادات'!$C$15)-'إعدادات'!$B$15)*'إعدادات'!$D$15,MAX(0,MIN(MAX(0,(I390-K390)*'إعدادات'!$B$9-'إعدادات'!$B$8),'إعدادات'!$C$16)-'إعدادات'!$B$16)*'إعدادات'!$D$16,MAX(0,MIN(MAX(0,(I390-K390)*'إعدادات'!$B$9-'إعدادات'!$B$8),'إعدادات'!$C$17)-'إعدادات'!$B$17)*'إعدادات'!$D$17,MAX(0,MIN(MAX(0,(I390-K390)*'إعدادات'!$B$9-'إعدادات'!$B$8),'إعدادات'!$C$18)-'إعدادات'!$B$18)*'إعدادات'!$D$18)/'إعدادات'!$B$9)</f>
        <v>0</v>
      </c>
      <c r="M390" s="9">
        <f>IF(A390="","",IFERROR(VLOOKUP(A390,'مدخلات الشهر'!$A$2:$K$501,8,FALSE),0))</f>
        <v>0</v>
      </c>
      <c r="N390" s="9">
        <f>IF(A390="","",IFERROR(VLOOKUP(A390,'مدخلات الشهر'!$A$2:$K$501,9,FALSE),0))</f>
        <v>0</v>
      </c>
      <c r="O390" s="9">
        <f>IF(A390="","",IFERROR(VLOOKUP(A390,'مدخلات الشهر'!$A$2:$K$501,10,FALSE),0))</f>
        <v>0</v>
      </c>
      <c r="P390" s="9">
        <f>IF(A390="","",SUM(K390:L390,M390:O390))</f>
        <v>0</v>
      </c>
      <c r="Q390" s="9">
        <f>IF(A390="","",E390+F390+G390+H390-P390)</f>
        <v>0</v>
      </c>
      <c r="R390" s="9">
        <f>IF(A390="","",J390*'إعدادات'!$B$5)</f>
        <v>0</v>
      </c>
      <c r="S390" s="9">
        <f>IF(A390="","",Q390+R390)</f>
        <v>0</v>
      </c>
    </row>
    <row r="391" spans="1:19" ht="20" customHeight="1">
      <c r="A391" s="5">
        <f>IF('بيانات العاملين'!A391="","",'بيانات العاملين'!A391)</f>
        <v>0</v>
      </c>
      <c r="B391" s="5">
        <f>IF(A391="","",IFERROR(VLOOKUP(A391,'بيانات العاملين'!$A$2:$J$501,2,FALSE),""))</f>
        <v>0</v>
      </c>
      <c r="C391" s="5">
        <f>IF(A391="","",IFERROR(VLOOKUP(A391,'بيانات العاملين'!$A$2:$J$501,4,FALSE),""))</f>
        <v>0</v>
      </c>
      <c r="D391" s="9">
        <f>IF(A391="","",IFERROR(VLOOKUP(A391,'بيانات العاملين'!$A$2:$J$501,8,FALSE),0))</f>
        <v>0</v>
      </c>
      <c r="E391" s="9">
        <f>IF(A391="","",MAX(0,D391*IFERROR(VLOOKUP(A391,'مدخلات الشهر'!$A$2:$K$501,3,FALSE),0)/(IFERROR(VLOOKUP(A391,'مدخلات الشهر'!$A$2:$K$501,3,FALSE),0)+IFERROR(VLOOKUP(A391,'مدخلات الشهر'!$A$2:$K$501,4,FALSE),0),1)))</f>
        <v>0</v>
      </c>
      <c r="F391" s="9">
        <f>IF(A391="","",IFERROR(VLOOKUP(A391,'مدخلات الشهر'!$A$2:$K$501,5,FALSE),0))</f>
        <v>0</v>
      </c>
      <c r="G391" s="9">
        <f>IF(A391="","",IFERROR(VLOOKUP(A391,'مدخلات الشهر'!$A$2:$K$501,6,FALSE),0))</f>
        <v>0</v>
      </c>
      <c r="H391" s="9">
        <f>IF(A391="","",IFERROR(VLOOKUP(A391,'مدخلات الشهر'!$A$2:$K$501,7,FALSE),0))</f>
        <v>0</v>
      </c>
      <c r="I391" s="9">
        <f>IF(A391="","",E391+F391+G391)</f>
        <v>0</v>
      </c>
      <c r="J391" s="9">
        <f>IF(A391="","",IFERROR(VLOOKUP(A391,'بيانات العاملين'!$A$2:$J$501,9,FALSE),0))</f>
        <v>0</v>
      </c>
      <c r="K391" s="9">
        <f>IF(A391="","",J391*'إعدادات'!$B$4)</f>
        <v>0</v>
      </c>
      <c r="L391" s="9">
        <f>IF(A391="","",SUM(MAX(0,MIN(MAX(0,(I391-K391)*'إعدادات'!$B$9-'إعدادات'!$B$8),'إعدادات'!$C$13)-'إعدادات'!$B$13)*'إعدادات'!$D$13,MAX(0,MIN(MAX(0,(I391-K391)*'إعدادات'!$B$9-'إعدادات'!$B$8),'إعدادات'!$C$14)-'إعدادات'!$B$14)*'إعدادات'!$D$14,MAX(0,MIN(MAX(0,(I391-K391)*'إعدادات'!$B$9-'إعدادات'!$B$8),'إعدادات'!$C$15)-'إعدادات'!$B$15)*'إعدادات'!$D$15,MAX(0,MIN(MAX(0,(I391-K391)*'إعدادات'!$B$9-'إعدادات'!$B$8),'إعدادات'!$C$16)-'إعدادات'!$B$16)*'إعدادات'!$D$16,MAX(0,MIN(MAX(0,(I391-K391)*'إعدادات'!$B$9-'إعدادات'!$B$8),'إعدادات'!$C$17)-'إعدادات'!$B$17)*'إعدادات'!$D$17,MAX(0,MIN(MAX(0,(I391-K391)*'إعدادات'!$B$9-'إعدادات'!$B$8),'إعدادات'!$C$18)-'إعدادات'!$B$18)*'إعدادات'!$D$18)/'إعدادات'!$B$9)</f>
        <v>0</v>
      </c>
      <c r="M391" s="9">
        <f>IF(A391="","",IFERROR(VLOOKUP(A391,'مدخلات الشهر'!$A$2:$K$501,8,FALSE),0))</f>
        <v>0</v>
      </c>
      <c r="N391" s="9">
        <f>IF(A391="","",IFERROR(VLOOKUP(A391,'مدخلات الشهر'!$A$2:$K$501,9,FALSE),0))</f>
        <v>0</v>
      </c>
      <c r="O391" s="9">
        <f>IF(A391="","",IFERROR(VLOOKUP(A391,'مدخلات الشهر'!$A$2:$K$501,10,FALSE),0))</f>
        <v>0</v>
      </c>
      <c r="P391" s="9">
        <f>IF(A391="","",SUM(K391:L391,M391:O391))</f>
        <v>0</v>
      </c>
      <c r="Q391" s="9">
        <f>IF(A391="","",E391+F391+G391+H391-P391)</f>
        <v>0</v>
      </c>
      <c r="R391" s="9">
        <f>IF(A391="","",J391*'إعدادات'!$B$5)</f>
        <v>0</v>
      </c>
      <c r="S391" s="9">
        <f>IF(A391="","",Q391+R391)</f>
        <v>0</v>
      </c>
    </row>
    <row r="392" spans="1:19" ht="20" customHeight="1">
      <c r="A392" s="5">
        <f>IF('بيانات العاملين'!A392="","",'بيانات العاملين'!A392)</f>
        <v>0</v>
      </c>
      <c r="B392" s="5">
        <f>IF(A392="","",IFERROR(VLOOKUP(A392,'بيانات العاملين'!$A$2:$J$501,2,FALSE),""))</f>
        <v>0</v>
      </c>
      <c r="C392" s="5">
        <f>IF(A392="","",IFERROR(VLOOKUP(A392,'بيانات العاملين'!$A$2:$J$501,4,FALSE),""))</f>
        <v>0</v>
      </c>
      <c r="D392" s="9">
        <f>IF(A392="","",IFERROR(VLOOKUP(A392,'بيانات العاملين'!$A$2:$J$501,8,FALSE),0))</f>
        <v>0</v>
      </c>
      <c r="E392" s="9">
        <f>IF(A392="","",MAX(0,D392*IFERROR(VLOOKUP(A392,'مدخلات الشهر'!$A$2:$K$501,3,FALSE),0)/(IFERROR(VLOOKUP(A392,'مدخلات الشهر'!$A$2:$K$501,3,FALSE),0)+IFERROR(VLOOKUP(A392,'مدخلات الشهر'!$A$2:$K$501,4,FALSE),0),1)))</f>
        <v>0</v>
      </c>
      <c r="F392" s="9">
        <f>IF(A392="","",IFERROR(VLOOKUP(A392,'مدخلات الشهر'!$A$2:$K$501,5,FALSE),0))</f>
        <v>0</v>
      </c>
      <c r="G392" s="9">
        <f>IF(A392="","",IFERROR(VLOOKUP(A392,'مدخلات الشهر'!$A$2:$K$501,6,FALSE),0))</f>
        <v>0</v>
      </c>
      <c r="H392" s="9">
        <f>IF(A392="","",IFERROR(VLOOKUP(A392,'مدخلات الشهر'!$A$2:$K$501,7,FALSE),0))</f>
        <v>0</v>
      </c>
      <c r="I392" s="9">
        <f>IF(A392="","",E392+F392+G392)</f>
        <v>0</v>
      </c>
      <c r="J392" s="9">
        <f>IF(A392="","",IFERROR(VLOOKUP(A392,'بيانات العاملين'!$A$2:$J$501,9,FALSE),0))</f>
        <v>0</v>
      </c>
      <c r="K392" s="9">
        <f>IF(A392="","",J392*'إعدادات'!$B$4)</f>
        <v>0</v>
      </c>
      <c r="L392" s="9">
        <f>IF(A392="","",SUM(MAX(0,MIN(MAX(0,(I392-K392)*'إعدادات'!$B$9-'إعدادات'!$B$8),'إعدادات'!$C$13)-'إعدادات'!$B$13)*'إعدادات'!$D$13,MAX(0,MIN(MAX(0,(I392-K392)*'إعدادات'!$B$9-'إعدادات'!$B$8),'إعدادات'!$C$14)-'إعدادات'!$B$14)*'إعدادات'!$D$14,MAX(0,MIN(MAX(0,(I392-K392)*'إعدادات'!$B$9-'إعدادات'!$B$8),'إعدادات'!$C$15)-'إعدادات'!$B$15)*'إعدادات'!$D$15,MAX(0,MIN(MAX(0,(I392-K392)*'إعدادات'!$B$9-'إعدادات'!$B$8),'إعدادات'!$C$16)-'إعدادات'!$B$16)*'إعدادات'!$D$16,MAX(0,MIN(MAX(0,(I392-K392)*'إعدادات'!$B$9-'إعدادات'!$B$8),'إعدادات'!$C$17)-'إعدادات'!$B$17)*'إعدادات'!$D$17,MAX(0,MIN(MAX(0,(I392-K392)*'إعدادات'!$B$9-'إعدادات'!$B$8),'إعدادات'!$C$18)-'إعدادات'!$B$18)*'إعدادات'!$D$18)/'إعدادات'!$B$9)</f>
        <v>0</v>
      </c>
      <c r="M392" s="9">
        <f>IF(A392="","",IFERROR(VLOOKUP(A392,'مدخلات الشهر'!$A$2:$K$501,8,FALSE),0))</f>
        <v>0</v>
      </c>
      <c r="N392" s="9">
        <f>IF(A392="","",IFERROR(VLOOKUP(A392,'مدخلات الشهر'!$A$2:$K$501,9,FALSE),0))</f>
        <v>0</v>
      </c>
      <c r="O392" s="9">
        <f>IF(A392="","",IFERROR(VLOOKUP(A392,'مدخلات الشهر'!$A$2:$K$501,10,FALSE),0))</f>
        <v>0</v>
      </c>
      <c r="P392" s="9">
        <f>IF(A392="","",SUM(K392:L392,M392:O392))</f>
        <v>0</v>
      </c>
      <c r="Q392" s="9">
        <f>IF(A392="","",E392+F392+G392+H392-P392)</f>
        <v>0</v>
      </c>
      <c r="R392" s="9">
        <f>IF(A392="","",J392*'إعدادات'!$B$5)</f>
        <v>0</v>
      </c>
      <c r="S392" s="9">
        <f>IF(A392="","",Q392+R392)</f>
        <v>0</v>
      </c>
    </row>
    <row r="393" spans="1:19" ht="20" customHeight="1">
      <c r="A393" s="5">
        <f>IF('بيانات العاملين'!A393="","",'بيانات العاملين'!A393)</f>
        <v>0</v>
      </c>
      <c r="B393" s="5">
        <f>IF(A393="","",IFERROR(VLOOKUP(A393,'بيانات العاملين'!$A$2:$J$501,2,FALSE),""))</f>
        <v>0</v>
      </c>
      <c r="C393" s="5">
        <f>IF(A393="","",IFERROR(VLOOKUP(A393,'بيانات العاملين'!$A$2:$J$501,4,FALSE),""))</f>
        <v>0</v>
      </c>
      <c r="D393" s="9">
        <f>IF(A393="","",IFERROR(VLOOKUP(A393,'بيانات العاملين'!$A$2:$J$501,8,FALSE),0))</f>
        <v>0</v>
      </c>
      <c r="E393" s="9">
        <f>IF(A393="","",MAX(0,D393*IFERROR(VLOOKUP(A393,'مدخلات الشهر'!$A$2:$K$501,3,FALSE),0)/(IFERROR(VLOOKUP(A393,'مدخلات الشهر'!$A$2:$K$501,3,FALSE),0)+IFERROR(VLOOKUP(A393,'مدخلات الشهر'!$A$2:$K$501,4,FALSE),0),1)))</f>
        <v>0</v>
      </c>
      <c r="F393" s="9">
        <f>IF(A393="","",IFERROR(VLOOKUP(A393,'مدخلات الشهر'!$A$2:$K$501,5,FALSE),0))</f>
        <v>0</v>
      </c>
      <c r="G393" s="9">
        <f>IF(A393="","",IFERROR(VLOOKUP(A393,'مدخلات الشهر'!$A$2:$K$501,6,FALSE),0))</f>
        <v>0</v>
      </c>
      <c r="H393" s="9">
        <f>IF(A393="","",IFERROR(VLOOKUP(A393,'مدخلات الشهر'!$A$2:$K$501,7,FALSE),0))</f>
        <v>0</v>
      </c>
      <c r="I393" s="9">
        <f>IF(A393="","",E393+F393+G393)</f>
        <v>0</v>
      </c>
      <c r="J393" s="9">
        <f>IF(A393="","",IFERROR(VLOOKUP(A393,'بيانات العاملين'!$A$2:$J$501,9,FALSE),0))</f>
        <v>0</v>
      </c>
      <c r="K393" s="9">
        <f>IF(A393="","",J393*'إعدادات'!$B$4)</f>
        <v>0</v>
      </c>
      <c r="L393" s="9">
        <f>IF(A393="","",SUM(MAX(0,MIN(MAX(0,(I393-K393)*'إعدادات'!$B$9-'إعدادات'!$B$8),'إعدادات'!$C$13)-'إعدادات'!$B$13)*'إعدادات'!$D$13,MAX(0,MIN(MAX(0,(I393-K393)*'إعدادات'!$B$9-'إعدادات'!$B$8),'إعدادات'!$C$14)-'إعدادات'!$B$14)*'إعدادات'!$D$14,MAX(0,MIN(MAX(0,(I393-K393)*'إعدادات'!$B$9-'إعدادات'!$B$8),'إعدادات'!$C$15)-'إعدادات'!$B$15)*'إعدادات'!$D$15,MAX(0,MIN(MAX(0,(I393-K393)*'إعدادات'!$B$9-'إعدادات'!$B$8),'إعدادات'!$C$16)-'إعدادات'!$B$16)*'إعدادات'!$D$16,MAX(0,MIN(MAX(0,(I393-K393)*'إعدادات'!$B$9-'إعدادات'!$B$8),'إعدادات'!$C$17)-'إعدادات'!$B$17)*'إعدادات'!$D$17,MAX(0,MIN(MAX(0,(I393-K393)*'إعدادات'!$B$9-'إعدادات'!$B$8),'إعدادات'!$C$18)-'إعدادات'!$B$18)*'إعدادات'!$D$18)/'إعدادات'!$B$9)</f>
        <v>0</v>
      </c>
      <c r="M393" s="9">
        <f>IF(A393="","",IFERROR(VLOOKUP(A393,'مدخلات الشهر'!$A$2:$K$501,8,FALSE),0))</f>
        <v>0</v>
      </c>
      <c r="N393" s="9">
        <f>IF(A393="","",IFERROR(VLOOKUP(A393,'مدخلات الشهر'!$A$2:$K$501,9,FALSE),0))</f>
        <v>0</v>
      </c>
      <c r="O393" s="9">
        <f>IF(A393="","",IFERROR(VLOOKUP(A393,'مدخلات الشهر'!$A$2:$K$501,10,FALSE),0))</f>
        <v>0</v>
      </c>
      <c r="P393" s="9">
        <f>IF(A393="","",SUM(K393:L393,M393:O393))</f>
        <v>0</v>
      </c>
      <c r="Q393" s="9">
        <f>IF(A393="","",E393+F393+G393+H393-P393)</f>
        <v>0</v>
      </c>
      <c r="R393" s="9">
        <f>IF(A393="","",J393*'إعدادات'!$B$5)</f>
        <v>0</v>
      </c>
      <c r="S393" s="9">
        <f>IF(A393="","",Q393+R393)</f>
        <v>0</v>
      </c>
    </row>
    <row r="394" spans="1:19" ht="20" customHeight="1">
      <c r="A394" s="5">
        <f>IF('بيانات العاملين'!A394="","",'بيانات العاملين'!A394)</f>
        <v>0</v>
      </c>
      <c r="B394" s="5">
        <f>IF(A394="","",IFERROR(VLOOKUP(A394,'بيانات العاملين'!$A$2:$J$501,2,FALSE),""))</f>
        <v>0</v>
      </c>
      <c r="C394" s="5">
        <f>IF(A394="","",IFERROR(VLOOKUP(A394,'بيانات العاملين'!$A$2:$J$501,4,FALSE),""))</f>
        <v>0</v>
      </c>
      <c r="D394" s="9">
        <f>IF(A394="","",IFERROR(VLOOKUP(A394,'بيانات العاملين'!$A$2:$J$501,8,FALSE),0))</f>
        <v>0</v>
      </c>
      <c r="E394" s="9">
        <f>IF(A394="","",MAX(0,D394*IFERROR(VLOOKUP(A394,'مدخلات الشهر'!$A$2:$K$501,3,FALSE),0)/(IFERROR(VLOOKUP(A394,'مدخلات الشهر'!$A$2:$K$501,3,FALSE),0)+IFERROR(VLOOKUP(A394,'مدخلات الشهر'!$A$2:$K$501,4,FALSE),0),1)))</f>
        <v>0</v>
      </c>
      <c r="F394" s="9">
        <f>IF(A394="","",IFERROR(VLOOKUP(A394,'مدخلات الشهر'!$A$2:$K$501,5,FALSE),0))</f>
        <v>0</v>
      </c>
      <c r="G394" s="9">
        <f>IF(A394="","",IFERROR(VLOOKUP(A394,'مدخلات الشهر'!$A$2:$K$501,6,FALSE),0))</f>
        <v>0</v>
      </c>
      <c r="H394" s="9">
        <f>IF(A394="","",IFERROR(VLOOKUP(A394,'مدخلات الشهر'!$A$2:$K$501,7,FALSE),0))</f>
        <v>0</v>
      </c>
      <c r="I394" s="9">
        <f>IF(A394="","",E394+F394+G394)</f>
        <v>0</v>
      </c>
      <c r="J394" s="9">
        <f>IF(A394="","",IFERROR(VLOOKUP(A394,'بيانات العاملين'!$A$2:$J$501,9,FALSE),0))</f>
        <v>0</v>
      </c>
      <c r="K394" s="9">
        <f>IF(A394="","",J394*'إعدادات'!$B$4)</f>
        <v>0</v>
      </c>
      <c r="L394" s="9">
        <f>IF(A394="","",SUM(MAX(0,MIN(MAX(0,(I394-K394)*'إعدادات'!$B$9-'إعدادات'!$B$8),'إعدادات'!$C$13)-'إعدادات'!$B$13)*'إعدادات'!$D$13,MAX(0,MIN(MAX(0,(I394-K394)*'إعدادات'!$B$9-'إعدادات'!$B$8),'إعدادات'!$C$14)-'إعدادات'!$B$14)*'إعدادات'!$D$14,MAX(0,MIN(MAX(0,(I394-K394)*'إعدادات'!$B$9-'إعدادات'!$B$8),'إعدادات'!$C$15)-'إعدادات'!$B$15)*'إعدادات'!$D$15,MAX(0,MIN(MAX(0,(I394-K394)*'إعدادات'!$B$9-'إعدادات'!$B$8),'إعدادات'!$C$16)-'إعدادات'!$B$16)*'إعدادات'!$D$16,MAX(0,MIN(MAX(0,(I394-K394)*'إعدادات'!$B$9-'إعدادات'!$B$8),'إعدادات'!$C$17)-'إعدادات'!$B$17)*'إعدادات'!$D$17,MAX(0,MIN(MAX(0,(I394-K394)*'إعدادات'!$B$9-'إعدادات'!$B$8),'إعدادات'!$C$18)-'إعدادات'!$B$18)*'إعدادات'!$D$18)/'إعدادات'!$B$9)</f>
        <v>0</v>
      </c>
      <c r="M394" s="9">
        <f>IF(A394="","",IFERROR(VLOOKUP(A394,'مدخلات الشهر'!$A$2:$K$501,8,FALSE),0))</f>
        <v>0</v>
      </c>
      <c r="N394" s="9">
        <f>IF(A394="","",IFERROR(VLOOKUP(A394,'مدخلات الشهر'!$A$2:$K$501,9,FALSE),0))</f>
        <v>0</v>
      </c>
      <c r="O394" s="9">
        <f>IF(A394="","",IFERROR(VLOOKUP(A394,'مدخلات الشهر'!$A$2:$K$501,10,FALSE),0))</f>
        <v>0</v>
      </c>
      <c r="P394" s="9">
        <f>IF(A394="","",SUM(K394:L394,M394:O394))</f>
        <v>0</v>
      </c>
      <c r="Q394" s="9">
        <f>IF(A394="","",E394+F394+G394+H394-P394)</f>
        <v>0</v>
      </c>
      <c r="R394" s="9">
        <f>IF(A394="","",J394*'إعدادات'!$B$5)</f>
        <v>0</v>
      </c>
      <c r="S394" s="9">
        <f>IF(A394="","",Q394+R394)</f>
        <v>0</v>
      </c>
    </row>
    <row r="395" spans="1:19" ht="20" customHeight="1">
      <c r="A395" s="5">
        <f>IF('بيانات العاملين'!A395="","",'بيانات العاملين'!A395)</f>
        <v>0</v>
      </c>
      <c r="B395" s="5">
        <f>IF(A395="","",IFERROR(VLOOKUP(A395,'بيانات العاملين'!$A$2:$J$501,2,FALSE),""))</f>
        <v>0</v>
      </c>
      <c r="C395" s="5">
        <f>IF(A395="","",IFERROR(VLOOKUP(A395,'بيانات العاملين'!$A$2:$J$501,4,FALSE),""))</f>
        <v>0</v>
      </c>
      <c r="D395" s="9">
        <f>IF(A395="","",IFERROR(VLOOKUP(A395,'بيانات العاملين'!$A$2:$J$501,8,FALSE),0))</f>
        <v>0</v>
      </c>
      <c r="E395" s="9">
        <f>IF(A395="","",MAX(0,D395*IFERROR(VLOOKUP(A395,'مدخلات الشهر'!$A$2:$K$501,3,FALSE),0)/(IFERROR(VLOOKUP(A395,'مدخلات الشهر'!$A$2:$K$501,3,FALSE),0)+IFERROR(VLOOKUP(A395,'مدخلات الشهر'!$A$2:$K$501,4,FALSE),0),1)))</f>
        <v>0</v>
      </c>
      <c r="F395" s="9">
        <f>IF(A395="","",IFERROR(VLOOKUP(A395,'مدخلات الشهر'!$A$2:$K$501,5,FALSE),0))</f>
        <v>0</v>
      </c>
      <c r="G395" s="9">
        <f>IF(A395="","",IFERROR(VLOOKUP(A395,'مدخلات الشهر'!$A$2:$K$501,6,FALSE),0))</f>
        <v>0</v>
      </c>
      <c r="H395" s="9">
        <f>IF(A395="","",IFERROR(VLOOKUP(A395,'مدخلات الشهر'!$A$2:$K$501,7,FALSE),0))</f>
        <v>0</v>
      </c>
      <c r="I395" s="9">
        <f>IF(A395="","",E395+F395+G395)</f>
        <v>0</v>
      </c>
      <c r="J395" s="9">
        <f>IF(A395="","",IFERROR(VLOOKUP(A395,'بيانات العاملين'!$A$2:$J$501,9,FALSE),0))</f>
        <v>0</v>
      </c>
      <c r="K395" s="9">
        <f>IF(A395="","",J395*'إعدادات'!$B$4)</f>
        <v>0</v>
      </c>
      <c r="L395" s="9">
        <f>IF(A395="","",SUM(MAX(0,MIN(MAX(0,(I395-K395)*'إعدادات'!$B$9-'إعدادات'!$B$8),'إعدادات'!$C$13)-'إعدادات'!$B$13)*'إعدادات'!$D$13,MAX(0,MIN(MAX(0,(I395-K395)*'إعدادات'!$B$9-'إعدادات'!$B$8),'إعدادات'!$C$14)-'إعدادات'!$B$14)*'إعدادات'!$D$14,MAX(0,MIN(MAX(0,(I395-K395)*'إعدادات'!$B$9-'إعدادات'!$B$8),'إعدادات'!$C$15)-'إعدادات'!$B$15)*'إعدادات'!$D$15,MAX(0,MIN(MAX(0,(I395-K395)*'إعدادات'!$B$9-'إعدادات'!$B$8),'إعدادات'!$C$16)-'إعدادات'!$B$16)*'إعدادات'!$D$16,MAX(0,MIN(MAX(0,(I395-K395)*'إعدادات'!$B$9-'إعدادات'!$B$8),'إعدادات'!$C$17)-'إعدادات'!$B$17)*'إعدادات'!$D$17,MAX(0,MIN(MAX(0,(I395-K395)*'إعدادات'!$B$9-'إعدادات'!$B$8),'إعدادات'!$C$18)-'إعدادات'!$B$18)*'إعدادات'!$D$18)/'إعدادات'!$B$9)</f>
        <v>0</v>
      </c>
      <c r="M395" s="9">
        <f>IF(A395="","",IFERROR(VLOOKUP(A395,'مدخلات الشهر'!$A$2:$K$501,8,FALSE),0))</f>
        <v>0</v>
      </c>
      <c r="N395" s="9">
        <f>IF(A395="","",IFERROR(VLOOKUP(A395,'مدخلات الشهر'!$A$2:$K$501,9,FALSE),0))</f>
        <v>0</v>
      </c>
      <c r="O395" s="9">
        <f>IF(A395="","",IFERROR(VLOOKUP(A395,'مدخلات الشهر'!$A$2:$K$501,10,FALSE),0))</f>
        <v>0</v>
      </c>
      <c r="P395" s="9">
        <f>IF(A395="","",SUM(K395:L395,M395:O395))</f>
        <v>0</v>
      </c>
      <c r="Q395" s="9">
        <f>IF(A395="","",E395+F395+G395+H395-P395)</f>
        <v>0</v>
      </c>
      <c r="R395" s="9">
        <f>IF(A395="","",J395*'إعدادات'!$B$5)</f>
        <v>0</v>
      </c>
      <c r="S395" s="9">
        <f>IF(A395="","",Q395+R395)</f>
        <v>0</v>
      </c>
    </row>
    <row r="396" spans="1:19" ht="20" customHeight="1">
      <c r="A396" s="5">
        <f>IF('بيانات العاملين'!A396="","",'بيانات العاملين'!A396)</f>
        <v>0</v>
      </c>
      <c r="B396" s="5">
        <f>IF(A396="","",IFERROR(VLOOKUP(A396,'بيانات العاملين'!$A$2:$J$501,2,FALSE),""))</f>
        <v>0</v>
      </c>
      <c r="C396" s="5">
        <f>IF(A396="","",IFERROR(VLOOKUP(A396,'بيانات العاملين'!$A$2:$J$501,4,FALSE),""))</f>
        <v>0</v>
      </c>
      <c r="D396" s="9">
        <f>IF(A396="","",IFERROR(VLOOKUP(A396,'بيانات العاملين'!$A$2:$J$501,8,FALSE),0))</f>
        <v>0</v>
      </c>
      <c r="E396" s="9">
        <f>IF(A396="","",MAX(0,D396*IFERROR(VLOOKUP(A396,'مدخلات الشهر'!$A$2:$K$501,3,FALSE),0)/(IFERROR(VLOOKUP(A396,'مدخلات الشهر'!$A$2:$K$501,3,FALSE),0)+IFERROR(VLOOKUP(A396,'مدخلات الشهر'!$A$2:$K$501,4,FALSE),0),1)))</f>
        <v>0</v>
      </c>
      <c r="F396" s="9">
        <f>IF(A396="","",IFERROR(VLOOKUP(A396,'مدخلات الشهر'!$A$2:$K$501,5,FALSE),0))</f>
        <v>0</v>
      </c>
      <c r="G396" s="9">
        <f>IF(A396="","",IFERROR(VLOOKUP(A396,'مدخلات الشهر'!$A$2:$K$501,6,FALSE),0))</f>
        <v>0</v>
      </c>
      <c r="H396" s="9">
        <f>IF(A396="","",IFERROR(VLOOKUP(A396,'مدخلات الشهر'!$A$2:$K$501,7,FALSE),0))</f>
        <v>0</v>
      </c>
      <c r="I396" s="9">
        <f>IF(A396="","",E396+F396+G396)</f>
        <v>0</v>
      </c>
      <c r="J396" s="9">
        <f>IF(A396="","",IFERROR(VLOOKUP(A396,'بيانات العاملين'!$A$2:$J$501,9,FALSE),0))</f>
        <v>0</v>
      </c>
      <c r="K396" s="9">
        <f>IF(A396="","",J396*'إعدادات'!$B$4)</f>
        <v>0</v>
      </c>
      <c r="L396" s="9">
        <f>IF(A396="","",SUM(MAX(0,MIN(MAX(0,(I396-K396)*'إعدادات'!$B$9-'إعدادات'!$B$8),'إعدادات'!$C$13)-'إعدادات'!$B$13)*'إعدادات'!$D$13,MAX(0,MIN(MAX(0,(I396-K396)*'إعدادات'!$B$9-'إعدادات'!$B$8),'إعدادات'!$C$14)-'إعدادات'!$B$14)*'إعدادات'!$D$14,MAX(0,MIN(MAX(0,(I396-K396)*'إعدادات'!$B$9-'إعدادات'!$B$8),'إعدادات'!$C$15)-'إعدادات'!$B$15)*'إعدادات'!$D$15,MAX(0,MIN(MAX(0,(I396-K396)*'إعدادات'!$B$9-'إعدادات'!$B$8),'إعدادات'!$C$16)-'إعدادات'!$B$16)*'إعدادات'!$D$16,MAX(0,MIN(MAX(0,(I396-K396)*'إعدادات'!$B$9-'إعدادات'!$B$8),'إعدادات'!$C$17)-'إعدادات'!$B$17)*'إعدادات'!$D$17,MAX(0,MIN(MAX(0,(I396-K396)*'إعدادات'!$B$9-'إعدادات'!$B$8),'إعدادات'!$C$18)-'إعدادات'!$B$18)*'إعدادات'!$D$18)/'إعدادات'!$B$9)</f>
        <v>0</v>
      </c>
      <c r="M396" s="9">
        <f>IF(A396="","",IFERROR(VLOOKUP(A396,'مدخلات الشهر'!$A$2:$K$501,8,FALSE),0))</f>
        <v>0</v>
      </c>
      <c r="N396" s="9">
        <f>IF(A396="","",IFERROR(VLOOKUP(A396,'مدخلات الشهر'!$A$2:$K$501,9,FALSE),0))</f>
        <v>0</v>
      </c>
      <c r="O396" s="9">
        <f>IF(A396="","",IFERROR(VLOOKUP(A396,'مدخلات الشهر'!$A$2:$K$501,10,FALSE),0))</f>
        <v>0</v>
      </c>
      <c r="P396" s="9">
        <f>IF(A396="","",SUM(K396:L396,M396:O396))</f>
        <v>0</v>
      </c>
      <c r="Q396" s="9">
        <f>IF(A396="","",E396+F396+G396+H396-P396)</f>
        <v>0</v>
      </c>
      <c r="R396" s="9">
        <f>IF(A396="","",J396*'إعدادات'!$B$5)</f>
        <v>0</v>
      </c>
      <c r="S396" s="9">
        <f>IF(A396="","",Q396+R396)</f>
        <v>0</v>
      </c>
    </row>
    <row r="397" spans="1:19" ht="20" customHeight="1">
      <c r="A397" s="5">
        <f>IF('بيانات العاملين'!A397="","",'بيانات العاملين'!A397)</f>
        <v>0</v>
      </c>
      <c r="B397" s="5">
        <f>IF(A397="","",IFERROR(VLOOKUP(A397,'بيانات العاملين'!$A$2:$J$501,2,FALSE),""))</f>
        <v>0</v>
      </c>
      <c r="C397" s="5">
        <f>IF(A397="","",IFERROR(VLOOKUP(A397,'بيانات العاملين'!$A$2:$J$501,4,FALSE),""))</f>
        <v>0</v>
      </c>
      <c r="D397" s="9">
        <f>IF(A397="","",IFERROR(VLOOKUP(A397,'بيانات العاملين'!$A$2:$J$501,8,FALSE),0))</f>
        <v>0</v>
      </c>
      <c r="E397" s="9">
        <f>IF(A397="","",MAX(0,D397*IFERROR(VLOOKUP(A397,'مدخلات الشهر'!$A$2:$K$501,3,FALSE),0)/(IFERROR(VLOOKUP(A397,'مدخلات الشهر'!$A$2:$K$501,3,FALSE),0)+IFERROR(VLOOKUP(A397,'مدخلات الشهر'!$A$2:$K$501,4,FALSE),0),1)))</f>
        <v>0</v>
      </c>
      <c r="F397" s="9">
        <f>IF(A397="","",IFERROR(VLOOKUP(A397,'مدخلات الشهر'!$A$2:$K$501,5,FALSE),0))</f>
        <v>0</v>
      </c>
      <c r="G397" s="9">
        <f>IF(A397="","",IFERROR(VLOOKUP(A397,'مدخلات الشهر'!$A$2:$K$501,6,FALSE),0))</f>
        <v>0</v>
      </c>
      <c r="H397" s="9">
        <f>IF(A397="","",IFERROR(VLOOKUP(A397,'مدخلات الشهر'!$A$2:$K$501,7,FALSE),0))</f>
        <v>0</v>
      </c>
      <c r="I397" s="9">
        <f>IF(A397="","",E397+F397+G397)</f>
        <v>0</v>
      </c>
      <c r="J397" s="9">
        <f>IF(A397="","",IFERROR(VLOOKUP(A397,'بيانات العاملين'!$A$2:$J$501,9,FALSE),0))</f>
        <v>0</v>
      </c>
      <c r="K397" s="9">
        <f>IF(A397="","",J397*'إعدادات'!$B$4)</f>
        <v>0</v>
      </c>
      <c r="L397" s="9">
        <f>IF(A397="","",SUM(MAX(0,MIN(MAX(0,(I397-K397)*'إعدادات'!$B$9-'إعدادات'!$B$8),'إعدادات'!$C$13)-'إعدادات'!$B$13)*'إعدادات'!$D$13,MAX(0,MIN(MAX(0,(I397-K397)*'إعدادات'!$B$9-'إعدادات'!$B$8),'إعدادات'!$C$14)-'إعدادات'!$B$14)*'إعدادات'!$D$14,MAX(0,MIN(MAX(0,(I397-K397)*'إعدادات'!$B$9-'إعدادات'!$B$8),'إعدادات'!$C$15)-'إعدادات'!$B$15)*'إعدادات'!$D$15,MAX(0,MIN(MAX(0,(I397-K397)*'إعدادات'!$B$9-'إعدادات'!$B$8),'إعدادات'!$C$16)-'إعدادات'!$B$16)*'إعدادات'!$D$16,MAX(0,MIN(MAX(0,(I397-K397)*'إعدادات'!$B$9-'إعدادات'!$B$8),'إعدادات'!$C$17)-'إعدادات'!$B$17)*'إعدادات'!$D$17,MAX(0,MIN(MAX(0,(I397-K397)*'إعدادات'!$B$9-'إعدادات'!$B$8),'إعدادات'!$C$18)-'إعدادات'!$B$18)*'إعدادات'!$D$18)/'إعدادات'!$B$9)</f>
        <v>0</v>
      </c>
      <c r="M397" s="9">
        <f>IF(A397="","",IFERROR(VLOOKUP(A397,'مدخلات الشهر'!$A$2:$K$501,8,FALSE),0))</f>
        <v>0</v>
      </c>
      <c r="N397" s="9">
        <f>IF(A397="","",IFERROR(VLOOKUP(A397,'مدخلات الشهر'!$A$2:$K$501,9,FALSE),0))</f>
        <v>0</v>
      </c>
      <c r="O397" s="9">
        <f>IF(A397="","",IFERROR(VLOOKUP(A397,'مدخلات الشهر'!$A$2:$K$501,10,FALSE),0))</f>
        <v>0</v>
      </c>
      <c r="P397" s="9">
        <f>IF(A397="","",SUM(K397:L397,M397:O397))</f>
        <v>0</v>
      </c>
      <c r="Q397" s="9">
        <f>IF(A397="","",E397+F397+G397+H397-P397)</f>
        <v>0</v>
      </c>
      <c r="R397" s="9">
        <f>IF(A397="","",J397*'إعدادات'!$B$5)</f>
        <v>0</v>
      </c>
      <c r="S397" s="9">
        <f>IF(A397="","",Q397+R397)</f>
        <v>0</v>
      </c>
    </row>
    <row r="398" spans="1:19" ht="20" customHeight="1">
      <c r="A398" s="5">
        <f>IF('بيانات العاملين'!A398="","",'بيانات العاملين'!A398)</f>
        <v>0</v>
      </c>
      <c r="B398" s="5">
        <f>IF(A398="","",IFERROR(VLOOKUP(A398,'بيانات العاملين'!$A$2:$J$501,2,FALSE),""))</f>
        <v>0</v>
      </c>
      <c r="C398" s="5">
        <f>IF(A398="","",IFERROR(VLOOKUP(A398,'بيانات العاملين'!$A$2:$J$501,4,FALSE),""))</f>
        <v>0</v>
      </c>
      <c r="D398" s="9">
        <f>IF(A398="","",IFERROR(VLOOKUP(A398,'بيانات العاملين'!$A$2:$J$501,8,FALSE),0))</f>
        <v>0</v>
      </c>
      <c r="E398" s="9">
        <f>IF(A398="","",MAX(0,D398*IFERROR(VLOOKUP(A398,'مدخلات الشهر'!$A$2:$K$501,3,FALSE),0)/(IFERROR(VLOOKUP(A398,'مدخلات الشهر'!$A$2:$K$501,3,FALSE),0)+IFERROR(VLOOKUP(A398,'مدخلات الشهر'!$A$2:$K$501,4,FALSE),0),1)))</f>
        <v>0</v>
      </c>
      <c r="F398" s="9">
        <f>IF(A398="","",IFERROR(VLOOKUP(A398,'مدخلات الشهر'!$A$2:$K$501,5,FALSE),0))</f>
        <v>0</v>
      </c>
      <c r="G398" s="9">
        <f>IF(A398="","",IFERROR(VLOOKUP(A398,'مدخلات الشهر'!$A$2:$K$501,6,FALSE),0))</f>
        <v>0</v>
      </c>
      <c r="H398" s="9">
        <f>IF(A398="","",IFERROR(VLOOKUP(A398,'مدخلات الشهر'!$A$2:$K$501,7,FALSE),0))</f>
        <v>0</v>
      </c>
      <c r="I398" s="9">
        <f>IF(A398="","",E398+F398+G398)</f>
        <v>0</v>
      </c>
      <c r="J398" s="9">
        <f>IF(A398="","",IFERROR(VLOOKUP(A398,'بيانات العاملين'!$A$2:$J$501,9,FALSE),0))</f>
        <v>0</v>
      </c>
      <c r="K398" s="9">
        <f>IF(A398="","",J398*'إعدادات'!$B$4)</f>
        <v>0</v>
      </c>
      <c r="L398" s="9">
        <f>IF(A398="","",SUM(MAX(0,MIN(MAX(0,(I398-K398)*'إعدادات'!$B$9-'إعدادات'!$B$8),'إعدادات'!$C$13)-'إعدادات'!$B$13)*'إعدادات'!$D$13,MAX(0,MIN(MAX(0,(I398-K398)*'إعدادات'!$B$9-'إعدادات'!$B$8),'إعدادات'!$C$14)-'إعدادات'!$B$14)*'إعدادات'!$D$14,MAX(0,MIN(MAX(0,(I398-K398)*'إعدادات'!$B$9-'إعدادات'!$B$8),'إعدادات'!$C$15)-'إعدادات'!$B$15)*'إعدادات'!$D$15,MAX(0,MIN(MAX(0,(I398-K398)*'إعدادات'!$B$9-'إعدادات'!$B$8),'إعدادات'!$C$16)-'إعدادات'!$B$16)*'إعدادات'!$D$16,MAX(0,MIN(MAX(0,(I398-K398)*'إعدادات'!$B$9-'إعدادات'!$B$8),'إعدادات'!$C$17)-'إعدادات'!$B$17)*'إعدادات'!$D$17,MAX(0,MIN(MAX(0,(I398-K398)*'إعدادات'!$B$9-'إعدادات'!$B$8),'إعدادات'!$C$18)-'إعدادات'!$B$18)*'إعدادات'!$D$18)/'إعدادات'!$B$9)</f>
        <v>0</v>
      </c>
      <c r="M398" s="9">
        <f>IF(A398="","",IFERROR(VLOOKUP(A398,'مدخلات الشهر'!$A$2:$K$501,8,FALSE),0))</f>
        <v>0</v>
      </c>
      <c r="N398" s="9">
        <f>IF(A398="","",IFERROR(VLOOKUP(A398,'مدخلات الشهر'!$A$2:$K$501,9,FALSE),0))</f>
        <v>0</v>
      </c>
      <c r="O398" s="9">
        <f>IF(A398="","",IFERROR(VLOOKUP(A398,'مدخلات الشهر'!$A$2:$K$501,10,FALSE),0))</f>
        <v>0</v>
      </c>
      <c r="P398" s="9">
        <f>IF(A398="","",SUM(K398:L398,M398:O398))</f>
        <v>0</v>
      </c>
      <c r="Q398" s="9">
        <f>IF(A398="","",E398+F398+G398+H398-P398)</f>
        <v>0</v>
      </c>
      <c r="R398" s="9">
        <f>IF(A398="","",J398*'إعدادات'!$B$5)</f>
        <v>0</v>
      </c>
      <c r="S398" s="9">
        <f>IF(A398="","",Q398+R398)</f>
        <v>0</v>
      </c>
    </row>
    <row r="399" spans="1:19" ht="20" customHeight="1">
      <c r="A399" s="5">
        <f>IF('بيانات العاملين'!A399="","",'بيانات العاملين'!A399)</f>
        <v>0</v>
      </c>
      <c r="B399" s="5">
        <f>IF(A399="","",IFERROR(VLOOKUP(A399,'بيانات العاملين'!$A$2:$J$501,2,FALSE),""))</f>
        <v>0</v>
      </c>
      <c r="C399" s="5">
        <f>IF(A399="","",IFERROR(VLOOKUP(A399,'بيانات العاملين'!$A$2:$J$501,4,FALSE),""))</f>
        <v>0</v>
      </c>
      <c r="D399" s="9">
        <f>IF(A399="","",IFERROR(VLOOKUP(A399,'بيانات العاملين'!$A$2:$J$501,8,FALSE),0))</f>
        <v>0</v>
      </c>
      <c r="E399" s="9">
        <f>IF(A399="","",MAX(0,D399*IFERROR(VLOOKUP(A399,'مدخلات الشهر'!$A$2:$K$501,3,FALSE),0)/(IFERROR(VLOOKUP(A399,'مدخلات الشهر'!$A$2:$K$501,3,FALSE),0)+IFERROR(VLOOKUP(A399,'مدخلات الشهر'!$A$2:$K$501,4,FALSE),0),1)))</f>
        <v>0</v>
      </c>
      <c r="F399" s="9">
        <f>IF(A399="","",IFERROR(VLOOKUP(A399,'مدخلات الشهر'!$A$2:$K$501,5,FALSE),0))</f>
        <v>0</v>
      </c>
      <c r="G399" s="9">
        <f>IF(A399="","",IFERROR(VLOOKUP(A399,'مدخلات الشهر'!$A$2:$K$501,6,FALSE),0))</f>
        <v>0</v>
      </c>
      <c r="H399" s="9">
        <f>IF(A399="","",IFERROR(VLOOKUP(A399,'مدخلات الشهر'!$A$2:$K$501,7,FALSE),0))</f>
        <v>0</v>
      </c>
      <c r="I399" s="9">
        <f>IF(A399="","",E399+F399+G399)</f>
        <v>0</v>
      </c>
      <c r="J399" s="9">
        <f>IF(A399="","",IFERROR(VLOOKUP(A399,'بيانات العاملين'!$A$2:$J$501,9,FALSE),0))</f>
        <v>0</v>
      </c>
      <c r="K399" s="9">
        <f>IF(A399="","",J399*'إعدادات'!$B$4)</f>
        <v>0</v>
      </c>
      <c r="L399" s="9">
        <f>IF(A399="","",SUM(MAX(0,MIN(MAX(0,(I399-K399)*'إعدادات'!$B$9-'إعدادات'!$B$8),'إعدادات'!$C$13)-'إعدادات'!$B$13)*'إعدادات'!$D$13,MAX(0,MIN(MAX(0,(I399-K399)*'إعدادات'!$B$9-'إعدادات'!$B$8),'إعدادات'!$C$14)-'إعدادات'!$B$14)*'إعدادات'!$D$14,MAX(0,MIN(MAX(0,(I399-K399)*'إعدادات'!$B$9-'إعدادات'!$B$8),'إعدادات'!$C$15)-'إعدادات'!$B$15)*'إعدادات'!$D$15,MAX(0,MIN(MAX(0,(I399-K399)*'إعدادات'!$B$9-'إعدادات'!$B$8),'إعدادات'!$C$16)-'إعدادات'!$B$16)*'إعدادات'!$D$16,MAX(0,MIN(MAX(0,(I399-K399)*'إعدادات'!$B$9-'إعدادات'!$B$8),'إعدادات'!$C$17)-'إعدادات'!$B$17)*'إعدادات'!$D$17,MAX(0,MIN(MAX(0,(I399-K399)*'إعدادات'!$B$9-'إعدادات'!$B$8),'إعدادات'!$C$18)-'إعدادات'!$B$18)*'إعدادات'!$D$18)/'إعدادات'!$B$9)</f>
        <v>0</v>
      </c>
      <c r="M399" s="9">
        <f>IF(A399="","",IFERROR(VLOOKUP(A399,'مدخلات الشهر'!$A$2:$K$501,8,FALSE),0))</f>
        <v>0</v>
      </c>
      <c r="N399" s="9">
        <f>IF(A399="","",IFERROR(VLOOKUP(A399,'مدخلات الشهر'!$A$2:$K$501,9,FALSE),0))</f>
        <v>0</v>
      </c>
      <c r="O399" s="9">
        <f>IF(A399="","",IFERROR(VLOOKUP(A399,'مدخلات الشهر'!$A$2:$K$501,10,FALSE),0))</f>
        <v>0</v>
      </c>
      <c r="P399" s="9">
        <f>IF(A399="","",SUM(K399:L399,M399:O399))</f>
        <v>0</v>
      </c>
      <c r="Q399" s="9">
        <f>IF(A399="","",E399+F399+G399+H399-P399)</f>
        <v>0</v>
      </c>
      <c r="R399" s="9">
        <f>IF(A399="","",J399*'إعدادات'!$B$5)</f>
        <v>0</v>
      </c>
      <c r="S399" s="9">
        <f>IF(A399="","",Q399+R399)</f>
        <v>0</v>
      </c>
    </row>
    <row r="400" spans="1:19" ht="20" customHeight="1">
      <c r="A400" s="5">
        <f>IF('بيانات العاملين'!A400="","",'بيانات العاملين'!A400)</f>
        <v>0</v>
      </c>
      <c r="B400" s="5">
        <f>IF(A400="","",IFERROR(VLOOKUP(A400,'بيانات العاملين'!$A$2:$J$501,2,FALSE),""))</f>
        <v>0</v>
      </c>
      <c r="C400" s="5">
        <f>IF(A400="","",IFERROR(VLOOKUP(A400,'بيانات العاملين'!$A$2:$J$501,4,FALSE),""))</f>
        <v>0</v>
      </c>
      <c r="D400" s="9">
        <f>IF(A400="","",IFERROR(VLOOKUP(A400,'بيانات العاملين'!$A$2:$J$501,8,FALSE),0))</f>
        <v>0</v>
      </c>
      <c r="E400" s="9">
        <f>IF(A400="","",MAX(0,D400*IFERROR(VLOOKUP(A400,'مدخلات الشهر'!$A$2:$K$501,3,FALSE),0)/(IFERROR(VLOOKUP(A400,'مدخلات الشهر'!$A$2:$K$501,3,FALSE),0)+IFERROR(VLOOKUP(A400,'مدخلات الشهر'!$A$2:$K$501,4,FALSE),0),1)))</f>
        <v>0</v>
      </c>
      <c r="F400" s="9">
        <f>IF(A400="","",IFERROR(VLOOKUP(A400,'مدخلات الشهر'!$A$2:$K$501,5,FALSE),0))</f>
        <v>0</v>
      </c>
      <c r="G400" s="9">
        <f>IF(A400="","",IFERROR(VLOOKUP(A400,'مدخلات الشهر'!$A$2:$K$501,6,FALSE),0))</f>
        <v>0</v>
      </c>
      <c r="H400" s="9">
        <f>IF(A400="","",IFERROR(VLOOKUP(A400,'مدخلات الشهر'!$A$2:$K$501,7,FALSE),0))</f>
        <v>0</v>
      </c>
      <c r="I400" s="9">
        <f>IF(A400="","",E400+F400+G400)</f>
        <v>0</v>
      </c>
      <c r="J400" s="9">
        <f>IF(A400="","",IFERROR(VLOOKUP(A400,'بيانات العاملين'!$A$2:$J$501,9,FALSE),0))</f>
        <v>0</v>
      </c>
      <c r="K400" s="9">
        <f>IF(A400="","",J400*'إعدادات'!$B$4)</f>
        <v>0</v>
      </c>
      <c r="L400" s="9">
        <f>IF(A400="","",SUM(MAX(0,MIN(MAX(0,(I400-K400)*'إعدادات'!$B$9-'إعدادات'!$B$8),'إعدادات'!$C$13)-'إعدادات'!$B$13)*'إعدادات'!$D$13,MAX(0,MIN(MAX(0,(I400-K400)*'إعدادات'!$B$9-'إعدادات'!$B$8),'إعدادات'!$C$14)-'إعدادات'!$B$14)*'إعدادات'!$D$14,MAX(0,MIN(MAX(0,(I400-K400)*'إعدادات'!$B$9-'إعدادات'!$B$8),'إعدادات'!$C$15)-'إعدادات'!$B$15)*'إعدادات'!$D$15,MAX(0,MIN(MAX(0,(I400-K400)*'إعدادات'!$B$9-'إعدادات'!$B$8),'إعدادات'!$C$16)-'إعدادات'!$B$16)*'إعدادات'!$D$16,MAX(0,MIN(MAX(0,(I400-K400)*'إعدادات'!$B$9-'إعدادات'!$B$8),'إعدادات'!$C$17)-'إعدادات'!$B$17)*'إعدادات'!$D$17,MAX(0,MIN(MAX(0,(I400-K400)*'إعدادات'!$B$9-'إعدادات'!$B$8),'إعدادات'!$C$18)-'إعدادات'!$B$18)*'إعدادات'!$D$18)/'إعدادات'!$B$9)</f>
        <v>0</v>
      </c>
      <c r="M400" s="9">
        <f>IF(A400="","",IFERROR(VLOOKUP(A400,'مدخلات الشهر'!$A$2:$K$501,8,FALSE),0))</f>
        <v>0</v>
      </c>
      <c r="N400" s="9">
        <f>IF(A400="","",IFERROR(VLOOKUP(A400,'مدخلات الشهر'!$A$2:$K$501,9,FALSE),0))</f>
        <v>0</v>
      </c>
      <c r="O400" s="9">
        <f>IF(A400="","",IFERROR(VLOOKUP(A400,'مدخلات الشهر'!$A$2:$K$501,10,FALSE),0))</f>
        <v>0</v>
      </c>
      <c r="P400" s="9">
        <f>IF(A400="","",SUM(K400:L400,M400:O400))</f>
        <v>0</v>
      </c>
      <c r="Q400" s="9">
        <f>IF(A400="","",E400+F400+G400+H400-P400)</f>
        <v>0</v>
      </c>
      <c r="R400" s="9">
        <f>IF(A400="","",J400*'إعدادات'!$B$5)</f>
        <v>0</v>
      </c>
      <c r="S400" s="9">
        <f>IF(A400="","",Q400+R400)</f>
        <v>0</v>
      </c>
    </row>
    <row r="401" spans="1:19" ht="20" customHeight="1">
      <c r="A401" s="5">
        <f>IF('بيانات العاملين'!A401="","",'بيانات العاملين'!A401)</f>
        <v>0</v>
      </c>
      <c r="B401" s="5">
        <f>IF(A401="","",IFERROR(VLOOKUP(A401,'بيانات العاملين'!$A$2:$J$501,2,FALSE),""))</f>
        <v>0</v>
      </c>
      <c r="C401" s="5">
        <f>IF(A401="","",IFERROR(VLOOKUP(A401,'بيانات العاملين'!$A$2:$J$501,4,FALSE),""))</f>
        <v>0</v>
      </c>
      <c r="D401" s="9">
        <f>IF(A401="","",IFERROR(VLOOKUP(A401,'بيانات العاملين'!$A$2:$J$501,8,FALSE),0))</f>
        <v>0</v>
      </c>
      <c r="E401" s="9">
        <f>IF(A401="","",MAX(0,D401*IFERROR(VLOOKUP(A401,'مدخلات الشهر'!$A$2:$K$501,3,FALSE),0)/(IFERROR(VLOOKUP(A401,'مدخلات الشهر'!$A$2:$K$501,3,FALSE),0)+IFERROR(VLOOKUP(A401,'مدخلات الشهر'!$A$2:$K$501,4,FALSE),0),1)))</f>
        <v>0</v>
      </c>
      <c r="F401" s="9">
        <f>IF(A401="","",IFERROR(VLOOKUP(A401,'مدخلات الشهر'!$A$2:$K$501,5,FALSE),0))</f>
        <v>0</v>
      </c>
      <c r="G401" s="9">
        <f>IF(A401="","",IFERROR(VLOOKUP(A401,'مدخلات الشهر'!$A$2:$K$501,6,FALSE),0))</f>
        <v>0</v>
      </c>
      <c r="H401" s="9">
        <f>IF(A401="","",IFERROR(VLOOKUP(A401,'مدخلات الشهر'!$A$2:$K$501,7,FALSE),0))</f>
        <v>0</v>
      </c>
      <c r="I401" s="9">
        <f>IF(A401="","",E401+F401+G401)</f>
        <v>0</v>
      </c>
      <c r="J401" s="9">
        <f>IF(A401="","",IFERROR(VLOOKUP(A401,'بيانات العاملين'!$A$2:$J$501,9,FALSE),0))</f>
        <v>0</v>
      </c>
      <c r="K401" s="9">
        <f>IF(A401="","",J401*'إعدادات'!$B$4)</f>
        <v>0</v>
      </c>
      <c r="L401" s="9">
        <f>IF(A401="","",SUM(MAX(0,MIN(MAX(0,(I401-K401)*'إعدادات'!$B$9-'إعدادات'!$B$8),'إعدادات'!$C$13)-'إعدادات'!$B$13)*'إعدادات'!$D$13,MAX(0,MIN(MAX(0,(I401-K401)*'إعدادات'!$B$9-'إعدادات'!$B$8),'إعدادات'!$C$14)-'إعدادات'!$B$14)*'إعدادات'!$D$14,MAX(0,MIN(MAX(0,(I401-K401)*'إعدادات'!$B$9-'إعدادات'!$B$8),'إعدادات'!$C$15)-'إعدادات'!$B$15)*'إعدادات'!$D$15,MAX(0,MIN(MAX(0,(I401-K401)*'إعدادات'!$B$9-'إعدادات'!$B$8),'إعدادات'!$C$16)-'إعدادات'!$B$16)*'إعدادات'!$D$16,MAX(0,MIN(MAX(0,(I401-K401)*'إعدادات'!$B$9-'إعدادات'!$B$8),'إعدادات'!$C$17)-'إعدادات'!$B$17)*'إعدادات'!$D$17,MAX(0,MIN(MAX(0,(I401-K401)*'إعدادات'!$B$9-'إعدادات'!$B$8),'إعدادات'!$C$18)-'إعدادات'!$B$18)*'إعدادات'!$D$18)/'إعدادات'!$B$9)</f>
        <v>0</v>
      </c>
      <c r="M401" s="9">
        <f>IF(A401="","",IFERROR(VLOOKUP(A401,'مدخلات الشهر'!$A$2:$K$501,8,FALSE),0))</f>
        <v>0</v>
      </c>
      <c r="N401" s="9">
        <f>IF(A401="","",IFERROR(VLOOKUP(A401,'مدخلات الشهر'!$A$2:$K$501,9,FALSE),0))</f>
        <v>0</v>
      </c>
      <c r="O401" s="9">
        <f>IF(A401="","",IFERROR(VLOOKUP(A401,'مدخلات الشهر'!$A$2:$K$501,10,FALSE),0))</f>
        <v>0</v>
      </c>
      <c r="P401" s="9">
        <f>IF(A401="","",SUM(K401:L401,M401:O401))</f>
        <v>0</v>
      </c>
      <c r="Q401" s="9">
        <f>IF(A401="","",E401+F401+G401+H401-P401)</f>
        <v>0</v>
      </c>
      <c r="R401" s="9">
        <f>IF(A401="","",J401*'إعدادات'!$B$5)</f>
        <v>0</v>
      </c>
      <c r="S401" s="9">
        <f>IF(A401="","",Q401+R401)</f>
        <v>0</v>
      </c>
    </row>
    <row r="402" spans="1:19" ht="20" customHeight="1">
      <c r="A402" s="5">
        <f>IF('بيانات العاملين'!A402="","",'بيانات العاملين'!A402)</f>
        <v>0</v>
      </c>
      <c r="B402" s="5">
        <f>IF(A402="","",IFERROR(VLOOKUP(A402,'بيانات العاملين'!$A$2:$J$501,2,FALSE),""))</f>
        <v>0</v>
      </c>
      <c r="C402" s="5">
        <f>IF(A402="","",IFERROR(VLOOKUP(A402,'بيانات العاملين'!$A$2:$J$501,4,FALSE),""))</f>
        <v>0</v>
      </c>
      <c r="D402" s="9">
        <f>IF(A402="","",IFERROR(VLOOKUP(A402,'بيانات العاملين'!$A$2:$J$501,8,FALSE),0))</f>
        <v>0</v>
      </c>
      <c r="E402" s="9">
        <f>IF(A402="","",MAX(0,D402*IFERROR(VLOOKUP(A402,'مدخلات الشهر'!$A$2:$K$501,3,FALSE),0)/(IFERROR(VLOOKUP(A402,'مدخلات الشهر'!$A$2:$K$501,3,FALSE),0)+IFERROR(VLOOKUP(A402,'مدخلات الشهر'!$A$2:$K$501,4,FALSE),0),1)))</f>
        <v>0</v>
      </c>
      <c r="F402" s="9">
        <f>IF(A402="","",IFERROR(VLOOKUP(A402,'مدخلات الشهر'!$A$2:$K$501,5,FALSE),0))</f>
        <v>0</v>
      </c>
      <c r="G402" s="9">
        <f>IF(A402="","",IFERROR(VLOOKUP(A402,'مدخلات الشهر'!$A$2:$K$501,6,FALSE),0))</f>
        <v>0</v>
      </c>
      <c r="H402" s="9">
        <f>IF(A402="","",IFERROR(VLOOKUP(A402,'مدخلات الشهر'!$A$2:$K$501,7,FALSE),0))</f>
        <v>0</v>
      </c>
      <c r="I402" s="9">
        <f>IF(A402="","",E402+F402+G402)</f>
        <v>0</v>
      </c>
      <c r="J402" s="9">
        <f>IF(A402="","",IFERROR(VLOOKUP(A402,'بيانات العاملين'!$A$2:$J$501,9,FALSE),0))</f>
        <v>0</v>
      </c>
      <c r="K402" s="9">
        <f>IF(A402="","",J402*'إعدادات'!$B$4)</f>
        <v>0</v>
      </c>
      <c r="L402" s="9">
        <f>IF(A402="","",SUM(MAX(0,MIN(MAX(0,(I402-K402)*'إعدادات'!$B$9-'إعدادات'!$B$8),'إعدادات'!$C$13)-'إعدادات'!$B$13)*'إعدادات'!$D$13,MAX(0,MIN(MAX(0,(I402-K402)*'إعدادات'!$B$9-'إعدادات'!$B$8),'إعدادات'!$C$14)-'إعدادات'!$B$14)*'إعدادات'!$D$14,MAX(0,MIN(MAX(0,(I402-K402)*'إعدادات'!$B$9-'إعدادات'!$B$8),'إعدادات'!$C$15)-'إعدادات'!$B$15)*'إعدادات'!$D$15,MAX(0,MIN(MAX(0,(I402-K402)*'إعدادات'!$B$9-'إعدادات'!$B$8),'إعدادات'!$C$16)-'إعدادات'!$B$16)*'إعدادات'!$D$16,MAX(0,MIN(MAX(0,(I402-K402)*'إعدادات'!$B$9-'إعدادات'!$B$8),'إعدادات'!$C$17)-'إعدادات'!$B$17)*'إعدادات'!$D$17,MAX(0,MIN(MAX(0,(I402-K402)*'إعدادات'!$B$9-'إعدادات'!$B$8),'إعدادات'!$C$18)-'إعدادات'!$B$18)*'إعدادات'!$D$18)/'إعدادات'!$B$9)</f>
        <v>0</v>
      </c>
      <c r="M402" s="9">
        <f>IF(A402="","",IFERROR(VLOOKUP(A402,'مدخلات الشهر'!$A$2:$K$501,8,FALSE),0))</f>
        <v>0</v>
      </c>
      <c r="N402" s="9">
        <f>IF(A402="","",IFERROR(VLOOKUP(A402,'مدخلات الشهر'!$A$2:$K$501,9,FALSE),0))</f>
        <v>0</v>
      </c>
      <c r="O402" s="9">
        <f>IF(A402="","",IFERROR(VLOOKUP(A402,'مدخلات الشهر'!$A$2:$K$501,10,FALSE),0))</f>
        <v>0</v>
      </c>
      <c r="P402" s="9">
        <f>IF(A402="","",SUM(K402:L402,M402:O402))</f>
        <v>0</v>
      </c>
      <c r="Q402" s="9">
        <f>IF(A402="","",E402+F402+G402+H402-P402)</f>
        <v>0</v>
      </c>
      <c r="R402" s="9">
        <f>IF(A402="","",J402*'إعدادات'!$B$5)</f>
        <v>0</v>
      </c>
      <c r="S402" s="9">
        <f>IF(A402="","",Q402+R402)</f>
        <v>0</v>
      </c>
    </row>
    <row r="403" spans="1:19" ht="20" customHeight="1">
      <c r="A403" s="5">
        <f>IF('بيانات العاملين'!A403="","",'بيانات العاملين'!A403)</f>
        <v>0</v>
      </c>
      <c r="B403" s="5">
        <f>IF(A403="","",IFERROR(VLOOKUP(A403,'بيانات العاملين'!$A$2:$J$501,2,FALSE),""))</f>
        <v>0</v>
      </c>
      <c r="C403" s="5">
        <f>IF(A403="","",IFERROR(VLOOKUP(A403,'بيانات العاملين'!$A$2:$J$501,4,FALSE),""))</f>
        <v>0</v>
      </c>
      <c r="D403" s="9">
        <f>IF(A403="","",IFERROR(VLOOKUP(A403,'بيانات العاملين'!$A$2:$J$501,8,FALSE),0))</f>
        <v>0</v>
      </c>
      <c r="E403" s="9">
        <f>IF(A403="","",MAX(0,D403*IFERROR(VLOOKUP(A403,'مدخلات الشهر'!$A$2:$K$501,3,FALSE),0)/(IFERROR(VLOOKUP(A403,'مدخلات الشهر'!$A$2:$K$501,3,FALSE),0)+IFERROR(VLOOKUP(A403,'مدخلات الشهر'!$A$2:$K$501,4,FALSE),0),1)))</f>
        <v>0</v>
      </c>
      <c r="F403" s="9">
        <f>IF(A403="","",IFERROR(VLOOKUP(A403,'مدخلات الشهر'!$A$2:$K$501,5,FALSE),0))</f>
        <v>0</v>
      </c>
      <c r="G403" s="9">
        <f>IF(A403="","",IFERROR(VLOOKUP(A403,'مدخلات الشهر'!$A$2:$K$501,6,FALSE),0))</f>
        <v>0</v>
      </c>
      <c r="H403" s="9">
        <f>IF(A403="","",IFERROR(VLOOKUP(A403,'مدخلات الشهر'!$A$2:$K$501,7,FALSE),0))</f>
        <v>0</v>
      </c>
      <c r="I403" s="9">
        <f>IF(A403="","",E403+F403+G403)</f>
        <v>0</v>
      </c>
      <c r="J403" s="9">
        <f>IF(A403="","",IFERROR(VLOOKUP(A403,'بيانات العاملين'!$A$2:$J$501,9,FALSE),0))</f>
        <v>0</v>
      </c>
      <c r="K403" s="9">
        <f>IF(A403="","",J403*'إعدادات'!$B$4)</f>
        <v>0</v>
      </c>
      <c r="L403" s="9">
        <f>IF(A403="","",SUM(MAX(0,MIN(MAX(0,(I403-K403)*'إعدادات'!$B$9-'إعدادات'!$B$8),'إعدادات'!$C$13)-'إعدادات'!$B$13)*'إعدادات'!$D$13,MAX(0,MIN(MAX(0,(I403-K403)*'إعدادات'!$B$9-'إعدادات'!$B$8),'إعدادات'!$C$14)-'إعدادات'!$B$14)*'إعدادات'!$D$14,MAX(0,MIN(MAX(0,(I403-K403)*'إعدادات'!$B$9-'إعدادات'!$B$8),'إعدادات'!$C$15)-'إعدادات'!$B$15)*'إعدادات'!$D$15,MAX(0,MIN(MAX(0,(I403-K403)*'إعدادات'!$B$9-'إعدادات'!$B$8),'إعدادات'!$C$16)-'إعدادات'!$B$16)*'إعدادات'!$D$16,MAX(0,MIN(MAX(0,(I403-K403)*'إعدادات'!$B$9-'إعدادات'!$B$8),'إعدادات'!$C$17)-'إعدادات'!$B$17)*'إعدادات'!$D$17,MAX(0,MIN(MAX(0,(I403-K403)*'إعدادات'!$B$9-'إعدادات'!$B$8),'إعدادات'!$C$18)-'إعدادات'!$B$18)*'إعدادات'!$D$18)/'إعدادات'!$B$9)</f>
        <v>0</v>
      </c>
      <c r="M403" s="9">
        <f>IF(A403="","",IFERROR(VLOOKUP(A403,'مدخلات الشهر'!$A$2:$K$501,8,FALSE),0))</f>
        <v>0</v>
      </c>
      <c r="N403" s="9">
        <f>IF(A403="","",IFERROR(VLOOKUP(A403,'مدخلات الشهر'!$A$2:$K$501,9,FALSE),0))</f>
        <v>0</v>
      </c>
      <c r="O403" s="9">
        <f>IF(A403="","",IFERROR(VLOOKUP(A403,'مدخلات الشهر'!$A$2:$K$501,10,FALSE),0))</f>
        <v>0</v>
      </c>
      <c r="P403" s="9">
        <f>IF(A403="","",SUM(K403:L403,M403:O403))</f>
        <v>0</v>
      </c>
      <c r="Q403" s="9">
        <f>IF(A403="","",E403+F403+G403+H403-P403)</f>
        <v>0</v>
      </c>
      <c r="R403" s="9">
        <f>IF(A403="","",J403*'إعدادات'!$B$5)</f>
        <v>0</v>
      </c>
      <c r="S403" s="9">
        <f>IF(A403="","",Q403+R403)</f>
        <v>0</v>
      </c>
    </row>
    <row r="404" spans="1:19" ht="20" customHeight="1">
      <c r="A404" s="5">
        <f>IF('بيانات العاملين'!A404="","",'بيانات العاملين'!A404)</f>
        <v>0</v>
      </c>
      <c r="B404" s="5">
        <f>IF(A404="","",IFERROR(VLOOKUP(A404,'بيانات العاملين'!$A$2:$J$501,2,FALSE),""))</f>
        <v>0</v>
      </c>
      <c r="C404" s="5">
        <f>IF(A404="","",IFERROR(VLOOKUP(A404,'بيانات العاملين'!$A$2:$J$501,4,FALSE),""))</f>
        <v>0</v>
      </c>
      <c r="D404" s="9">
        <f>IF(A404="","",IFERROR(VLOOKUP(A404,'بيانات العاملين'!$A$2:$J$501,8,FALSE),0))</f>
        <v>0</v>
      </c>
      <c r="E404" s="9">
        <f>IF(A404="","",MAX(0,D404*IFERROR(VLOOKUP(A404,'مدخلات الشهر'!$A$2:$K$501,3,FALSE),0)/(IFERROR(VLOOKUP(A404,'مدخلات الشهر'!$A$2:$K$501,3,FALSE),0)+IFERROR(VLOOKUP(A404,'مدخلات الشهر'!$A$2:$K$501,4,FALSE),0),1)))</f>
        <v>0</v>
      </c>
      <c r="F404" s="9">
        <f>IF(A404="","",IFERROR(VLOOKUP(A404,'مدخلات الشهر'!$A$2:$K$501,5,FALSE),0))</f>
        <v>0</v>
      </c>
      <c r="G404" s="9">
        <f>IF(A404="","",IFERROR(VLOOKUP(A404,'مدخلات الشهر'!$A$2:$K$501,6,FALSE),0))</f>
        <v>0</v>
      </c>
      <c r="H404" s="9">
        <f>IF(A404="","",IFERROR(VLOOKUP(A404,'مدخلات الشهر'!$A$2:$K$501,7,FALSE),0))</f>
        <v>0</v>
      </c>
      <c r="I404" s="9">
        <f>IF(A404="","",E404+F404+G404)</f>
        <v>0</v>
      </c>
      <c r="J404" s="9">
        <f>IF(A404="","",IFERROR(VLOOKUP(A404,'بيانات العاملين'!$A$2:$J$501,9,FALSE),0))</f>
        <v>0</v>
      </c>
      <c r="K404" s="9">
        <f>IF(A404="","",J404*'إعدادات'!$B$4)</f>
        <v>0</v>
      </c>
      <c r="L404" s="9">
        <f>IF(A404="","",SUM(MAX(0,MIN(MAX(0,(I404-K404)*'إعدادات'!$B$9-'إعدادات'!$B$8),'إعدادات'!$C$13)-'إعدادات'!$B$13)*'إعدادات'!$D$13,MAX(0,MIN(MAX(0,(I404-K404)*'إعدادات'!$B$9-'إعدادات'!$B$8),'إعدادات'!$C$14)-'إعدادات'!$B$14)*'إعدادات'!$D$14,MAX(0,MIN(MAX(0,(I404-K404)*'إعدادات'!$B$9-'إعدادات'!$B$8),'إعدادات'!$C$15)-'إعدادات'!$B$15)*'إعدادات'!$D$15,MAX(0,MIN(MAX(0,(I404-K404)*'إعدادات'!$B$9-'إعدادات'!$B$8),'إعدادات'!$C$16)-'إعدادات'!$B$16)*'إعدادات'!$D$16,MAX(0,MIN(MAX(0,(I404-K404)*'إعدادات'!$B$9-'إعدادات'!$B$8),'إعدادات'!$C$17)-'إعدادات'!$B$17)*'إعدادات'!$D$17,MAX(0,MIN(MAX(0,(I404-K404)*'إعدادات'!$B$9-'إعدادات'!$B$8),'إعدادات'!$C$18)-'إعدادات'!$B$18)*'إعدادات'!$D$18)/'إعدادات'!$B$9)</f>
        <v>0</v>
      </c>
      <c r="M404" s="9">
        <f>IF(A404="","",IFERROR(VLOOKUP(A404,'مدخلات الشهر'!$A$2:$K$501,8,FALSE),0))</f>
        <v>0</v>
      </c>
      <c r="N404" s="9">
        <f>IF(A404="","",IFERROR(VLOOKUP(A404,'مدخلات الشهر'!$A$2:$K$501,9,FALSE),0))</f>
        <v>0</v>
      </c>
      <c r="O404" s="9">
        <f>IF(A404="","",IFERROR(VLOOKUP(A404,'مدخلات الشهر'!$A$2:$K$501,10,FALSE),0))</f>
        <v>0</v>
      </c>
      <c r="P404" s="9">
        <f>IF(A404="","",SUM(K404:L404,M404:O404))</f>
        <v>0</v>
      </c>
      <c r="Q404" s="9">
        <f>IF(A404="","",E404+F404+G404+H404-P404)</f>
        <v>0</v>
      </c>
      <c r="R404" s="9">
        <f>IF(A404="","",J404*'إعدادات'!$B$5)</f>
        <v>0</v>
      </c>
      <c r="S404" s="9">
        <f>IF(A404="","",Q404+R404)</f>
        <v>0</v>
      </c>
    </row>
    <row r="405" spans="1:19" ht="20" customHeight="1">
      <c r="A405" s="5">
        <f>IF('بيانات العاملين'!A405="","",'بيانات العاملين'!A405)</f>
        <v>0</v>
      </c>
      <c r="B405" s="5">
        <f>IF(A405="","",IFERROR(VLOOKUP(A405,'بيانات العاملين'!$A$2:$J$501,2,FALSE),""))</f>
        <v>0</v>
      </c>
      <c r="C405" s="5">
        <f>IF(A405="","",IFERROR(VLOOKUP(A405,'بيانات العاملين'!$A$2:$J$501,4,FALSE),""))</f>
        <v>0</v>
      </c>
      <c r="D405" s="9">
        <f>IF(A405="","",IFERROR(VLOOKUP(A405,'بيانات العاملين'!$A$2:$J$501,8,FALSE),0))</f>
        <v>0</v>
      </c>
      <c r="E405" s="9">
        <f>IF(A405="","",MAX(0,D405*IFERROR(VLOOKUP(A405,'مدخلات الشهر'!$A$2:$K$501,3,FALSE),0)/(IFERROR(VLOOKUP(A405,'مدخلات الشهر'!$A$2:$K$501,3,FALSE),0)+IFERROR(VLOOKUP(A405,'مدخلات الشهر'!$A$2:$K$501,4,FALSE),0),1)))</f>
        <v>0</v>
      </c>
      <c r="F405" s="9">
        <f>IF(A405="","",IFERROR(VLOOKUP(A405,'مدخلات الشهر'!$A$2:$K$501,5,FALSE),0))</f>
        <v>0</v>
      </c>
      <c r="G405" s="9">
        <f>IF(A405="","",IFERROR(VLOOKUP(A405,'مدخلات الشهر'!$A$2:$K$501,6,FALSE),0))</f>
        <v>0</v>
      </c>
      <c r="H405" s="9">
        <f>IF(A405="","",IFERROR(VLOOKUP(A405,'مدخلات الشهر'!$A$2:$K$501,7,FALSE),0))</f>
        <v>0</v>
      </c>
      <c r="I405" s="9">
        <f>IF(A405="","",E405+F405+G405)</f>
        <v>0</v>
      </c>
      <c r="J405" s="9">
        <f>IF(A405="","",IFERROR(VLOOKUP(A405,'بيانات العاملين'!$A$2:$J$501,9,FALSE),0))</f>
        <v>0</v>
      </c>
      <c r="K405" s="9">
        <f>IF(A405="","",J405*'إعدادات'!$B$4)</f>
        <v>0</v>
      </c>
      <c r="L405" s="9">
        <f>IF(A405="","",SUM(MAX(0,MIN(MAX(0,(I405-K405)*'إعدادات'!$B$9-'إعدادات'!$B$8),'إعدادات'!$C$13)-'إعدادات'!$B$13)*'إعدادات'!$D$13,MAX(0,MIN(MAX(0,(I405-K405)*'إعدادات'!$B$9-'إعدادات'!$B$8),'إعدادات'!$C$14)-'إعدادات'!$B$14)*'إعدادات'!$D$14,MAX(0,MIN(MAX(0,(I405-K405)*'إعدادات'!$B$9-'إعدادات'!$B$8),'إعدادات'!$C$15)-'إعدادات'!$B$15)*'إعدادات'!$D$15,MAX(0,MIN(MAX(0,(I405-K405)*'إعدادات'!$B$9-'إعدادات'!$B$8),'إعدادات'!$C$16)-'إعدادات'!$B$16)*'إعدادات'!$D$16,MAX(0,MIN(MAX(0,(I405-K405)*'إعدادات'!$B$9-'إعدادات'!$B$8),'إعدادات'!$C$17)-'إعدادات'!$B$17)*'إعدادات'!$D$17,MAX(0,MIN(MAX(0,(I405-K405)*'إعدادات'!$B$9-'إعدادات'!$B$8),'إعدادات'!$C$18)-'إعدادات'!$B$18)*'إعدادات'!$D$18)/'إعدادات'!$B$9)</f>
        <v>0</v>
      </c>
      <c r="M405" s="9">
        <f>IF(A405="","",IFERROR(VLOOKUP(A405,'مدخلات الشهر'!$A$2:$K$501,8,FALSE),0))</f>
        <v>0</v>
      </c>
      <c r="N405" s="9">
        <f>IF(A405="","",IFERROR(VLOOKUP(A405,'مدخلات الشهر'!$A$2:$K$501,9,FALSE),0))</f>
        <v>0</v>
      </c>
      <c r="O405" s="9">
        <f>IF(A405="","",IFERROR(VLOOKUP(A405,'مدخلات الشهر'!$A$2:$K$501,10,FALSE),0))</f>
        <v>0</v>
      </c>
      <c r="P405" s="9">
        <f>IF(A405="","",SUM(K405:L405,M405:O405))</f>
        <v>0</v>
      </c>
      <c r="Q405" s="9">
        <f>IF(A405="","",E405+F405+G405+H405-P405)</f>
        <v>0</v>
      </c>
      <c r="R405" s="9">
        <f>IF(A405="","",J405*'إعدادات'!$B$5)</f>
        <v>0</v>
      </c>
      <c r="S405" s="9">
        <f>IF(A405="","",Q405+R405)</f>
        <v>0</v>
      </c>
    </row>
    <row r="406" spans="1:19" ht="20" customHeight="1">
      <c r="A406" s="5">
        <f>IF('بيانات العاملين'!A406="","",'بيانات العاملين'!A406)</f>
        <v>0</v>
      </c>
      <c r="B406" s="5">
        <f>IF(A406="","",IFERROR(VLOOKUP(A406,'بيانات العاملين'!$A$2:$J$501,2,FALSE),""))</f>
        <v>0</v>
      </c>
      <c r="C406" s="5">
        <f>IF(A406="","",IFERROR(VLOOKUP(A406,'بيانات العاملين'!$A$2:$J$501,4,FALSE),""))</f>
        <v>0</v>
      </c>
      <c r="D406" s="9">
        <f>IF(A406="","",IFERROR(VLOOKUP(A406,'بيانات العاملين'!$A$2:$J$501,8,FALSE),0))</f>
        <v>0</v>
      </c>
      <c r="E406" s="9">
        <f>IF(A406="","",MAX(0,D406*IFERROR(VLOOKUP(A406,'مدخلات الشهر'!$A$2:$K$501,3,FALSE),0)/(IFERROR(VLOOKUP(A406,'مدخلات الشهر'!$A$2:$K$501,3,FALSE),0)+IFERROR(VLOOKUP(A406,'مدخلات الشهر'!$A$2:$K$501,4,FALSE),0),1)))</f>
        <v>0</v>
      </c>
      <c r="F406" s="9">
        <f>IF(A406="","",IFERROR(VLOOKUP(A406,'مدخلات الشهر'!$A$2:$K$501,5,FALSE),0))</f>
        <v>0</v>
      </c>
      <c r="G406" s="9">
        <f>IF(A406="","",IFERROR(VLOOKUP(A406,'مدخلات الشهر'!$A$2:$K$501,6,FALSE),0))</f>
        <v>0</v>
      </c>
      <c r="H406" s="9">
        <f>IF(A406="","",IFERROR(VLOOKUP(A406,'مدخلات الشهر'!$A$2:$K$501,7,FALSE),0))</f>
        <v>0</v>
      </c>
      <c r="I406" s="9">
        <f>IF(A406="","",E406+F406+G406)</f>
        <v>0</v>
      </c>
      <c r="J406" s="9">
        <f>IF(A406="","",IFERROR(VLOOKUP(A406,'بيانات العاملين'!$A$2:$J$501,9,FALSE),0))</f>
        <v>0</v>
      </c>
      <c r="K406" s="9">
        <f>IF(A406="","",J406*'إعدادات'!$B$4)</f>
        <v>0</v>
      </c>
      <c r="L406" s="9">
        <f>IF(A406="","",SUM(MAX(0,MIN(MAX(0,(I406-K406)*'إعدادات'!$B$9-'إعدادات'!$B$8),'إعدادات'!$C$13)-'إعدادات'!$B$13)*'إعدادات'!$D$13,MAX(0,MIN(MAX(0,(I406-K406)*'إعدادات'!$B$9-'إعدادات'!$B$8),'إعدادات'!$C$14)-'إعدادات'!$B$14)*'إعدادات'!$D$14,MAX(0,MIN(MAX(0,(I406-K406)*'إعدادات'!$B$9-'إعدادات'!$B$8),'إعدادات'!$C$15)-'إعدادات'!$B$15)*'إعدادات'!$D$15,MAX(0,MIN(MAX(0,(I406-K406)*'إعدادات'!$B$9-'إعدادات'!$B$8),'إعدادات'!$C$16)-'إعدادات'!$B$16)*'إعدادات'!$D$16,MAX(0,MIN(MAX(0,(I406-K406)*'إعدادات'!$B$9-'إعدادات'!$B$8),'إعدادات'!$C$17)-'إعدادات'!$B$17)*'إعدادات'!$D$17,MAX(0,MIN(MAX(0,(I406-K406)*'إعدادات'!$B$9-'إعدادات'!$B$8),'إعدادات'!$C$18)-'إعدادات'!$B$18)*'إعدادات'!$D$18)/'إعدادات'!$B$9)</f>
        <v>0</v>
      </c>
      <c r="M406" s="9">
        <f>IF(A406="","",IFERROR(VLOOKUP(A406,'مدخلات الشهر'!$A$2:$K$501,8,FALSE),0))</f>
        <v>0</v>
      </c>
      <c r="N406" s="9">
        <f>IF(A406="","",IFERROR(VLOOKUP(A406,'مدخلات الشهر'!$A$2:$K$501,9,FALSE),0))</f>
        <v>0</v>
      </c>
      <c r="O406" s="9">
        <f>IF(A406="","",IFERROR(VLOOKUP(A406,'مدخلات الشهر'!$A$2:$K$501,10,FALSE),0))</f>
        <v>0</v>
      </c>
      <c r="P406" s="9">
        <f>IF(A406="","",SUM(K406:L406,M406:O406))</f>
        <v>0</v>
      </c>
      <c r="Q406" s="9">
        <f>IF(A406="","",E406+F406+G406+H406-P406)</f>
        <v>0</v>
      </c>
      <c r="R406" s="9">
        <f>IF(A406="","",J406*'إعدادات'!$B$5)</f>
        <v>0</v>
      </c>
      <c r="S406" s="9">
        <f>IF(A406="","",Q406+R406)</f>
        <v>0</v>
      </c>
    </row>
    <row r="407" spans="1:19" ht="20" customHeight="1">
      <c r="A407" s="5">
        <f>IF('بيانات العاملين'!A407="","",'بيانات العاملين'!A407)</f>
        <v>0</v>
      </c>
      <c r="B407" s="5">
        <f>IF(A407="","",IFERROR(VLOOKUP(A407,'بيانات العاملين'!$A$2:$J$501,2,FALSE),""))</f>
        <v>0</v>
      </c>
      <c r="C407" s="5">
        <f>IF(A407="","",IFERROR(VLOOKUP(A407,'بيانات العاملين'!$A$2:$J$501,4,FALSE),""))</f>
        <v>0</v>
      </c>
      <c r="D407" s="9">
        <f>IF(A407="","",IFERROR(VLOOKUP(A407,'بيانات العاملين'!$A$2:$J$501,8,FALSE),0))</f>
        <v>0</v>
      </c>
      <c r="E407" s="9">
        <f>IF(A407="","",MAX(0,D407*IFERROR(VLOOKUP(A407,'مدخلات الشهر'!$A$2:$K$501,3,FALSE),0)/(IFERROR(VLOOKUP(A407,'مدخلات الشهر'!$A$2:$K$501,3,FALSE),0)+IFERROR(VLOOKUP(A407,'مدخلات الشهر'!$A$2:$K$501,4,FALSE),0),1)))</f>
        <v>0</v>
      </c>
      <c r="F407" s="9">
        <f>IF(A407="","",IFERROR(VLOOKUP(A407,'مدخلات الشهر'!$A$2:$K$501,5,FALSE),0))</f>
        <v>0</v>
      </c>
      <c r="G407" s="9">
        <f>IF(A407="","",IFERROR(VLOOKUP(A407,'مدخلات الشهر'!$A$2:$K$501,6,FALSE),0))</f>
        <v>0</v>
      </c>
      <c r="H407" s="9">
        <f>IF(A407="","",IFERROR(VLOOKUP(A407,'مدخلات الشهر'!$A$2:$K$501,7,FALSE),0))</f>
        <v>0</v>
      </c>
      <c r="I407" s="9">
        <f>IF(A407="","",E407+F407+G407)</f>
        <v>0</v>
      </c>
      <c r="J407" s="9">
        <f>IF(A407="","",IFERROR(VLOOKUP(A407,'بيانات العاملين'!$A$2:$J$501,9,FALSE),0))</f>
        <v>0</v>
      </c>
      <c r="K407" s="9">
        <f>IF(A407="","",J407*'إعدادات'!$B$4)</f>
        <v>0</v>
      </c>
      <c r="L407" s="9">
        <f>IF(A407="","",SUM(MAX(0,MIN(MAX(0,(I407-K407)*'إعدادات'!$B$9-'إعدادات'!$B$8),'إعدادات'!$C$13)-'إعدادات'!$B$13)*'إعدادات'!$D$13,MAX(0,MIN(MAX(0,(I407-K407)*'إعدادات'!$B$9-'إعدادات'!$B$8),'إعدادات'!$C$14)-'إعدادات'!$B$14)*'إعدادات'!$D$14,MAX(0,MIN(MAX(0,(I407-K407)*'إعدادات'!$B$9-'إعدادات'!$B$8),'إعدادات'!$C$15)-'إعدادات'!$B$15)*'إعدادات'!$D$15,MAX(0,MIN(MAX(0,(I407-K407)*'إعدادات'!$B$9-'إعدادات'!$B$8),'إعدادات'!$C$16)-'إعدادات'!$B$16)*'إعدادات'!$D$16,MAX(0,MIN(MAX(0,(I407-K407)*'إعدادات'!$B$9-'إعدادات'!$B$8),'إعدادات'!$C$17)-'إعدادات'!$B$17)*'إعدادات'!$D$17,MAX(0,MIN(MAX(0,(I407-K407)*'إعدادات'!$B$9-'إعدادات'!$B$8),'إعدادات'!$C$18)-'إعدادات'!$B$18)*'إعدادات'!$D$18)/'إعدادات'!$B$9)</f>
        <v>0</v>
      </c>
      <c r="M407" s="9">
        <f>IF(A407="","",IFERROR(VLOOKUP(A407,'مدخلات الشهر'!$A$2:$K$501,8,FALSE),0))</f>
        <v>0</v>
      </c>
      <c r="N407" s="9">
        <f>IF(A407="","",IFERROR(VLOOKUP(A407,'مدخلات الشهر'!$A$2:$K$501,9,FALSE),0))</f>
        <v>0</v>
      </c>
      <c r="O407" s="9">
        <f>IF(A407="","",IFERROR(VLOOKUP(A407,'مدخلات الشهر'!$A$2:$K$501,10,FALSE),0))</f>
        <v>0</v>
      </c>
      <c r="P407" s="9">
        <f>IF(A407="","",SUM(K407:L407,M407:O407))</f>
        <v>0</v>
      </c>
      <c r="Q407" s="9">
        <f>IF(A407="","",E407+F407+G407+H407-P407)</f>
        <v>0</v>
      </c>
      <c r="R407" s="9">
        <f>IF(A407="","",J407*'إعدادات'!$B$5)</f>
        <v>0</v>
      </c>
      <c r="S407" s="9">
        <f>IF(A407="","",Q407+R407)</f>
        <v>0</v>
      </c>
    </row>
    <row r="408" spans="1:19" ht="20" customHeight="1">
      <c r="A408" s="5">
        <f>IF('بيانات العاملين'!A408="","",'بيانات العاملين'!A408)</f>
        <v>0</v>
      </c>
      <c r="B408" s="5">
        <f>IF(A408="","",IFERROR(VLOOKUP(A408,'بيانات العاملين'!$A$2:$J$501,2,FALSE),""))</f>
        <v>0</v>
      </c>
      <c r="C408" s="5">
        <f>IF(A408="","",IFERROR(VLOOKUP(A408,'بيانات العاملين'!$A$2:$J$501,4,FALSE),""))</f>
        <v>0</v>
      </c>
      <c r="D408" s="9">
        <f>IF(A408="","",IFERROR(VLOOKUP(A408,'بيانات العاملين'!$A$2:$J$501,8,FALSE),0))</f>
        <v>0</v>
      </c>
      <c r="E408" s="9">
        <f>IF(A408="","",MAX(0,D408*IFERROR(VLOOKUP(A408,'مدخلات الشهر'!$A$2:$K$501,3,FALSE),0)/(IFERROR(VLOOKUP(A408,'مدخلات الشهر'!$A$2:$K$501,3,FALSE),0)+IFERROR(VLOOKUP(A408,'مدخلات الشهر'!$A$2:$K$501,4,FALSE),0),1)))</f>
        <v>0</v>
      </c>
      <c r="F408" s="9">
        <f>IF(A408="","",IFERROR(VLOOKUP(A408,'مدخلات الشهر'!$A$2:$K$501,5,FALSE),0))</f>
        <v>0</v>
      </c>
      <c r="G408" s="9">
        <f>IF(A408="","",IFERROR(VLOOKUP(A408,'مدخلات الشهر'!$A$2:$K$501,6,FALSE),0))</f>
        <v>0</v>
      </c>
      <c r="H408" s="9">
        <f>IF(A408="","",IFERROR(VLOOKUP(A408,'مدخلات الشهر'!$A$2:$K$501,7,FALSE),0))</f>
        <v>0</v>
      </c>
      <c r="I408" s="9">
        <f>IF(A408="","",E408+F408+G408)</f>
        <v>0</v>
      </c>
      <c r="J408" s="9">
        <f>IF(A408="","",IFERROR(VLOOKUP(A408,'بيانات العاملين'!$A$2:$J$501,9,FALSE),0))</f>
        <v>0</v>
      </c>
      <c r="K408" s="9">
        <f>IF(A408="","",J408*'إعدادات'!$B$4)</f>
        <v>0</v>
      </c>
      <c r="L408" s="9">
        <f>IF(A408="","",SUM(MAX(0,MIN(MAX(0,(I408-K408)*'إعدادات'!$B$9-'إعدادات'!$B$8),'إعدادات'!$C$13)-'إعدادات'!$B$13)*'إعدادات'!$D$13,MAX(0,MIN(MAX(0,(I408-K408)*'إعدادات'!$B$9-'إعدادات'!$B$8),'إعدادات'!$C$14)-'إعدادات'!$B$14)*'إعدادات'!$D$14,MAX(0,MIN(MAX(0,(I408-K408)*'إعدادات'!$B$9-'إعدادات'!$B$8),'إعدادات'!$C$15)-'إعدادات'!$B$15)*'إعدادات'!$D$15,MAX(0,MIN(MAX(0,(I408-K408)*'إعدادات'!$B$9-'إعدادات'!$B$8),'إعدادات'!$C$16)-'إعدادات'!$B$16)*'إعدادات'!$D$16,MAX(0,MIN(MAX(0,(I408-K408)*'إعدادات'!$B$9-'إعدادات'!$B$8),'إعدادات'!$C$17)-'إعدادات'!$B$17)*'إعدادات'!$D$17,MAX(0,MIN(MAX(0,(I408-K408)*'إعدادات'!$B$9-'إعدادات'!$B$8),'إعدادات'!$C$18)-'إعدادات'!$B$18)*'إعدادات'!$D$18)/'إعدادات'!$B$9)</f>
        <v>0</v>
      </c>
      <c r="M408" s="9">
        <f>IF(A408="","",IFERROR(VLOOKUP(A408,'مدخلات الشهر'!$A$2:$K$501,8,FALSE),0))</f>
        <v>0</v>
      </c>
      <c r="N408" s="9">
        <f>IF(A408="","",IFERROR(VLOOKUP(A408,'مدخلات الشهر'!$A$2:$K$501,9,FALSE),0))</f>
        <v>0</v>
      </c>
      <c r="O408" s="9">
        <f>IF(A408="","",IFERROR(VLOOKUP(A408,'مدخلات الشهر'!$A$2:$K$501,10,FALSE),0))</f>
        <v>0</v>
      </c>
      <c r="P408" s="9">
        <f>IF(A408="","",SUM(K408:L408,M408:O408))</f>
        <v>0</v>
      </c>
      <c r="Q408" s="9">
        <f>IF(A408="","",E408+F408+G408+H408-P408)</f>
        <v>0</v>
      </c>
      <c r="R408" s="9">
        <f>IF(A408="","",J408*'إعدادات'!$B$5)</f>
        <v>0</v>
      </c>
      <c r="S408" s="9">
        <f>IF(A408="","",Q408+R408)</f>
        <v>0</v>
      </c>
    </row>
    <row r="409" spans="1:19" ht="20" customHeight="1">
      <c r="A409" s="5">
        <f>IF('بيانات العاملين'!A409="","",'بيانات العاملين'!A409)</f>
        <v>0</v>
      </c>
      <c r="B409" s="5">
        <f>IF(A409="","",IFERROR(VLOOKUP(A409,'بيانات العاملين'!$A$2:$J$501,2,FALSE),""))</f>
        <v>0</v>
      </c>
      <c r="C409" s="5">
        <f>IF(A409="","",IFERROR(VLOOKUP(A409,'بيانات العاملين'!$A$2:$J$501,4,FALSE),""))</f>
        <v>0</v>
      </c>
      <c r="D409" s="9">
        <f>IF(A409="","",IFERROR(VLOOKUP(A409,'بيانات العاملين'!$A$2:$J$501,8,FALSE),0))</f>
        <v>0</v>
      </c>
      <c r="E409" s="9">
        <f>IF(A409="","",MAX(0,D409*IFERROR(VLOOKUP(A409,'مدخلات الشهر'!$A$2:$K$501,3,FALSE),0)/(IFERROR(VLOOKUP(A409,'مدخلات الشهر'!$A$2:$K$501,3,FALSE),0)+IFERROR(VLOOKUP(A409,'مدخلات الشهر'!$A$2:$K$501,4,FALSE),0),1)))</f>
        <v>0</v>
      </c>
      <c r="F409" s="9">
        <f>IF(A409="","",IFERROR(VLOOKUP(A409,'مدخلات الشهر'!$A$2:$K$501,5,FALSE),0))</f>
        <v>0</v>
      </c>
      <c r="G409" s="9">
        <f>IF(A409="","",IFERROR(VLOOKUP(A409,'مدخلات الشهر'!$A$2:$K$501,6,FALSE),0))</f>
        <v>0</v>
      </c>
      <c r="H409" s="9">
        <f>IF(A409="","",IFERROR(VLOOKUP(A409,'مدخلات الشهر'!$A$2:$K$501,7,FALSE),0))</f>
        <v>0</v>
      </c>
      <c r="I409" s="9">
        <f>IF(A409="","",E409+F409+G409)</f>
        <v>0</v>
      </c>
      <c r="J409" s="9">
        <f>IF(A409="","",IFERROR(VLOOKUP(A409,'بيانات العاملين'!$A$2:$J$501,9,FALSE),0))</f>
        <v>0</v>
      </c>
      <c r="K409" s="9">
        <f>IF(A409="","",J409*'إعدادات'!$B$4)</f>
        <v>0</v>
      </c>
      <c r="L409" s="9">
        <f>IF(A409="","",SUM(MAX(0,MIN(MAX(0,(I409-K409)*'إعدادات'!$B$9-'إعدادات'!$B$8),'إعدادات'!$C$13)-'إعدادات'!$B$13)*'إعدادات'!$D$13,MAX(0,MIN(MAX(0,(I409-K409)*'إعدادات'!$B$9-'إعدادات'!$B$8),'إعدادات'!$C$14)-'إعدادات'!$B$14)*'إعدادات'!$D$14,MAX(0,MIN(MAX(0,(I409-K409)*'إعدادات'!$B$9-'إعدادات'!$B$8),'إعدادات'!$C$15)-'إعدادات'!$B$15)*'إعدادات'!$D$15,MAX(0,MIN(MAX(0,(I409-K409)*'إعدادات'!$B$9-'إعدادات'!$B$8),'إعدادات'!$C$16)-'إعدادات'!$B$16)*'إعدادات'!$D$16,MAX(0,MIN(MAX(0,(I409-K409)*'إعدادات'!$B$9-'إعدادات'!$B$8),'إعدادات'!$C$17)-'إعدادات'!$B$17)*'إعدادات'!$D$17,MAX(0,MIN(MAX(0,(I409-K409)*'إعدادات'!$B$9-'إعدادات'!$B$8),'إعدادات'!$C$18)-'إعدادات'!$B$18)*'إعدادات'!$D$18)/'إعدادات'!$B$9)</f>
        <v>0</v>
      </c>
      <c r="M409" s="9">
        <f>IF(A409="","",IFERROR(VLOOKUP(A409,'مدخلات الشهر'!$A$2:$K$501,8,FALSE),0))</f>
        <v>0</v>
      </c>
      <c r="N409" s="9">
        <f>IF(A409="","",IFERROR(VLOOKUP(A409,'مدخلات الشهر'!$A$2:$K$501,9,FALSE),0))</f>
        <v>0</v>
      </c>
      <c r="O409" s="9">
        <f>IF(A409="","",IFERROR(VLOOKUP(A409,'مدخلات الشهر'!$A$2:$K$501,10,FALSE),0))</f>
        <v>0</v>
      </c>
      <c r="P409" s="9">
        <f>IF(A409="","",SUM(K409:L409,M409:O409))</f>
        <v>0</v>
      </c>
      <c r="Q409" s="9">
        <f>IF(A409="","",E409+F409+G409+H409-P409)</f>
        <v>0</v>
      </c>
      <c r="R409" s="9">
        <f>IF(A409="","",J409*'إعدادات'!$B$5)</f>
        <v>0</v>
      </c>
      <c r="S409" s="9">
        <f>IF(A409="","",Q409+R409)</f>
        <v>0</v>
      </c>
    </row>
    <row r="410" spans="1:19" ht="20" customHeight="1">
      <c r="A410" s="5">
        <f>IF('بيانات العاملين'!A410="","",'بيانات العاملين'!A410)</f>
        <v>0</v>
      </c>
      <c r="B410" s="5">
        <f>IF(A410="","",IFERROR(VLOOKUP(A410,'بيانات العاملين'!$A$2:$J$501,2,FALSE),""))</f>
        <v>0</v>
      </c>
      <c r="C410" s="5">
        <f>IF(A410="","",IFERROR(VLOOKUP(A410,'بيانات العاملين'!$A$2:$J$501,4,FALSE),""))</f>
        <v>0</v>
      </c>
      <c r="D410" s="9">
        <f>IF(A410="","",IFERROR(VLOOKUP(A410,'بيانات العاملين'!$A$2:$J$501,8,FALSE),0))</f>
        <v>0</v>
      </c>
      <c r="E410" s="9">
        <f>IF(A410="","",MAX(0,D410*IFERROR(VLOOKUP(A410,'مدخلات الشهر'!$A$2:$K$501,3,FALSE),0)/(IFERROR(VLOOKUP(A410,'مدخلات الشهر'!$A$2:$K$501,3,FALSE),0)+IFERROR(VLOOKUP(A410,'مدخلات الشهر'!$A$2:$K$501,4,FALSE),0),1)))</f>
        <v>0</v>
      </c>
      <c r="F410" s="9">
        <f>IF(A410="","",IFERROR(VLOOKUP(A410,'مدخلات الشهر'!$A$2:$K$501,5,FALSE),0))</f>
        <v>0</v>
      </c>
      <c r="G410" s="9">
        <f>IF(A410="","",IFERROR(VLOOKUP(A410,'مدخلات الشهر'!$A$2:$K$501,6,FALSE),0))</f>
        <v>0</v>
      </c>
      <c r="H410" s="9">
        <f>IF(A410="","",IFERROR(VLOOKUP(A410,'مدخلات الشهر'!$A$2:$K$501,7,FALSE),0))</f>
        <v>0</v>
      </c>
      <c r="I410" s="9">
        <f>IF(A410="","",E410+F410+G410)</f>
        <v>0</v>
      </c>
      <c r="J410" s="9">
        <f>IF(A410="","",IFERROR(VLOOKUP(A410,'بيانات العاملين'!$A$2:$J$501,9,FALSE),0))</f>
        <v>0</v>
      </c>
      <c r="K410" s="9">
        <f>IF(A410="","",J410*'إعدادات'!$B$4)</f>
        <v>0</v>
      </c>
      <c r="L410" s="9">
        <f>IF(A410="","",SUM(MAX(0,MIN(MAX(0,(I410-K410)*'إعدادات'!$B$9-'إعدادات'!$B$8),'إعدادات'!$C$13)-'إعدادات'!$B$13)*'إعدادات'!$D$13,MAX(0,MIN(MAX(0,(I410-K410)*'إعدادات'!$B$9-'إعدادات'!$B$8),'إعدادات'!$C$14)-'إعدادات'!$B$14)*'إعدادات'!$D$14,MAX(0,MIN(MAX(0,(I410-K410)*'إعدادات'!$B$9-'إعدادات'!$B$8),'إعدادات'!$C$15)-'إعدادات'!$B$15)*'إعدادات'!$D$15,MAX(0,MIN(MAX(0,(I410-K410)*'إعدادات'!$B$9-'إعدادات'!$B$8),'إعدادات'!$C$16)-'إعدادات'!$B$16)*'إعدادات'!$D$16,MAX(0,MIN(MAX(0,(I410-K410)*'إعدادات'!$B$9-'إعدادات'!$B$8),'إعدادات'!$C$17)-'إعدادات'!$B$17)*'إعدادات'!$D$17,MAX(0,MIN(MAX(0,(I410-K410)*'إعدادات'!$B$9-'إعدادات'!$B$8),'إعدادات'!$C$18)-'إعدادات'!$B$18)*'إعدادات'!$D$18)/'إعدادات'!$B$9)</f>
        <v>0</v>
      </c>
      <c r="M410" s="9">
        <f>IF(A410="","",IFERROR(VLOOKUP(A410,'مدخلات الشهر'!$A$2:$K$501,8,FALSE),0))</f>
        <v>0</v>
      </c>
      <c r="N410" s="9">
        <f>IF(A410="","",IFERROR(VLOOKUP(A410,'مدخلات الشهر'!$A$2:$K$501,9,FALSE),0))</f>
        <v>0</v>
      </c>
      <c r="O410" s="9">
        <f>IF(A410="","",IFERROR(VLOOKUP(A410,'مدخلات الشهر'!$A$2:$K$501,10,FALSE),0))</f>
        <v>0</v>
      </c>
      <c r="P410" s="9">
        <f>IF(A410="","",SUM(K410:L410,M410:O410))</f>
        <v>0</v>
      </c>
      <c r="Q410" s="9">
        <f>IF(A410="","",E410+F410+G410+H410-P410)</f>
        <v>0</v>
      </c>
      <c r="R410" s="9">
        <f>IF(A410="","",J410*'إعدادات'!$B$5)</f>
        <v>0</v>
      </c>
      <c r="S410" s="9">
        <f>IF(A410="","",Q410+R410)</f>
        <v>0</v>
      </c>
    </row>
    <row r="411" spans="1:19" ht="20" customHeight="1">
      <c r="A411" s="5">
        <f>IF('بيانات العاملين'!A411="","",'بيانات العاملين'!A411)</f>
        <v>0</v>
      </c>
      <c r="B411" s="5">
        <f>IF(A411="","",IFERROR(VLOOKUP(A411,'بيانات العاملين'!$A$2:$J$501,2,FALSE),""))</f>
        <v>0</v>
      </c>
      <c r="C411" s="5">
        <f>IF(A411="","",IFERROR(VLOOKUP(A411,'بيانات العاملين'!$A$2:$J$501,4,FALSE),""))</f>
        <v>0</v>
      </c>
      <c r="D411" s="9">
        <f>IF(A411="","",IFERROR(VLOOKUP(A411,'بيانات العاملين'!$A$2:$J$501,8,FALSE),0))</f>
        <v>0</v>
      </c>
      <c r="E411" s="9">
        <f>IF(A411="","",MAX(0,D411*IFERROR(VLOOKUP(A411,'مدخلات الشهر'!$A$2:$K$501,3,FALSE),0)/(IFERROR(VLOOKUP(A411,'مدخلات الشهر'!$A$2:$K$501,3,FALSE),0)+IFERROR(VLOOKUP(A411,'مدخلات الشهر'!$A$2:$K$501,4,FALSE),0),1)))</f>
        <v>0</v>
      </c>
      <c r="F411" s="9">
        <f>IF(A411="","",IFERROR(VLOOKUP(A411,'مدخلات الشهر'!$A$2:$K$501,5,FALSE),0))</f>
        <v>0</v>
      </c>
      <c r="G411" s="9">
        <f>IF(A411="","",IFERROR(VLOOKUP(A411,'مدخلات الشهر'!$A$2:$K$501,6,FALSE),0))</f>
        <v>0</v>
      </c>
      <c r="H411" s="9">
        <f>IF(A411="","",IFERROR(VLOOKUP(A411,'مدخلات الشهر'!$A$2:$K$501,7,FALSE),0))</f>
        <v>0</v>
      </c>
      <c r="I411" s="9">
        <f>IF(A411="","",E411+F411+G411)</f>
        <v>0</v>
      </c>
      <c r="J411" s="9">
        <f>IF(A411="","",IFERROR(VLOOKUP(A411,'بيانات العاملين'!$A$2:$J$501,9,FALSE),0))</f>
        <v>0</v>
      </c>
      <c r="K411" s="9">
        <f>IF(A411="","",J411*'إعدادات'!$B$4)</f>
        <v>0</v>
      </c>
      <c r="L411" s="9">
        <f>IF(A411="","",SUM(MAX(0,MIN(MAX(0,(I411-K411)*'إعدادات'!$B$9-'إعدادات'!$B$8),'إعدادات'!$C$13)-'إعدادات'!$B$13)*'إعدادات'!$D$13,MAX(0,MIN(MAX(0,(I411-K411)*'إعدادات'!$B$9-'إعدادات'!$B$8),'إعدادات'!$C$14)-'إعدادات'!$B$14)*'إعدادات'!$D$14,MAX(0,MIN(MAX(0,(I411-K411)*'إعدادات'!$B$9-'إعدادات'!$B$8),'إعدادات'!$C$15)-'إعدادات'!$B$15)*'إعدادات'!$D$15,MAX(0,MIN(MAX(0,(I411-K411)*'إعدادات'!$B$9-'إعدادات'!$B$8),'إعدادات'!$C$16)-'إعدادات'!$B$16)*'إعدادات'!$D$16,MAX(0,MIN(MAX(0,(I411-K411)*'إعدادات'!$B$9-'إعدادات'!$B$8),'إعدادات'!$C$17)-'إعدادات'!$B$17)*'إعدادات'!$D$17,MAX(0,MIN(MAX(0,(I411-K411)*'إعدادات'!$B$9-'إعدادات'!$B$8),'إعدادات'!$C$18)-'إعدادات'!$B$18)*'إعدادات'!$D$18)/'إعدادات'!$B$9)</f>
        <v>0</v>
      </c>
      <c r="M411" s="9">
        <f>IF(A411="","",IFERROR(VLOOKUP(A411,'مدخلات الشهر'!$A$2:$K$501,8,FALSE),0))</f>
        <v>0</v>
      </c>
      <c r="N411" s="9">
        <f>IF(A411="","",IFERROR(VLOOKUP(A411,'مدخلات الشهر'!$A$2:$K$501,9,FALSE),0))</f>
        <v>0</v>
      </c>
      <c r="O411" s="9">
        <f>IF(A411="","",IFERROR(VLOOKUP(A411,'مدخلات الشهر'!$A$2:$K$501,10,FALSE),0))</f>
        <v>0</v>
      </c>
      <c r="P411" s="9">
        <f>IF(A411="","",SUM(K411:L411,M411:O411))</f>
        <v>0</v>
      </c>
      <c r="Q411" s="9">
        <f>IF(A411="","",E411+F411+G411+H411-P411)</f>
        <v>0</v>
      </c>
      <c r="R411" s="9">
        <f>IF(A411="","",J411*'إعدادات'!$B$5)</f>
        <v>0</v>
      </c>
      <c r="S411" s="9">
        <f>IF(A411="","",Q411+R411)</f>
        <v>0</v>
      </c>
    </row>
    <row r="412" spans="1:19" ht="20" customHeight="1">
      <c r="A412" s="5">
        <f>IF('بيانات العاملين'!A412="","",'بيانات العاملين'!A412)</f>
        <v>0</v>
      </c>
      <c r="B412" s="5">
        <f>IF(A412="","",IFERROR(VLOOKUP(A412,'بيانات العاملين'!$A$2:$J$501,2,FALSE),""))</f>
        <v>0</v>
      </c>
      <c r="C412" s="5">
        <f>IF(A412="","",IFERROR(VLOOKUP(A412,'بيانات العاملين'!$A$2:$J$501,4,FALSE),""))</f>
        <v>0</v>
      </c>
      <c r="D412" s="9">
        <f>IF(A412="","",IFERROR(VLOOKUP(A412,'بيانات العاملين'!$A$2:$J$501,8,FALSE),0))</f>
        <v>0</v>
      </c>
      <c r="E412" s="9">
        <f>IF(A412="","",MAX(0,D412*IFERROR(VLOOKUP(A412,'مدخلات الشهر'!$A$2:$K$501,3,FALSE),0)/(IFERROR(VLOOKUP(A412,'مدخلات الشهر'!$A$2:$K$501,3,FALSE),0)+IFERROR(VLOOKUP(A412,'مدخلات الشهر'!$A$2:$K$501,4,FALSE),0),1)))</f>
        <v>0</v>
      </c>
      <c r="F412" s="9">
        <f>IF(A412="","",IFERROR(VLOOKUP(A412,'مدخلات الشهر'!$A$2:$K$501,5,FALSE),0))</f>
        <v>0</v>
      </c>
      <c r="G412" s="9">
        <f>IF(A412="","",IFERROR(VLOOKUP(A412,'مدخلات الشهر'!$A$2:$K$501,6,FALSE),0))</f>
        <v>0</v>
      </c>
      <c r="H412" s="9">
        <f>IF(A412="","",IFERROR(VLOOKUP(A412,'مدخلات الشهر'!$A$2:$K$501,7,FALSE),0))</f>
        <v>0</v>
      </c>
      <c r="I412" s="9">
        <f>IF(A412="","",E412+F412+G412)</f>
        <v>0</v>
      </c>
      <c r="J412" s="9">
        <f>IF(A412="","",IFERROR(VLOOKUP(A412,'بيانات العاملين'!$A$2:$J$501,9,FALSE),0))</f>
        <v>0</v>
      </c>
      <c r="K412" s="9">
        <f>IF(A412="","",J412*'إعدادات'!$B$4)</f>
        <v>0</v>
      </c>
      <c r="L412" s="9">
        <f>IF(A412="","",SUM(MAX(0,MIN(MAX(0,(I412-K412)*'إعدادات'!$B$9-'إعدادات'!$B$8),'إعدادات'!$C$13)-'إعدادات'!$B$13)*'إعدادات'!$D$13,MAX(0,MIN(MAX(0,(I412-K412)*'إعدادات'!$B$9-'إعدادات'!$B$8),'إعدادات'!$C$14)-'إعدادات'!$B$14)*'إعدادات'!$D$14,MAX(0,MIN(MAX(0,(I412-K412)*'إعدادات'!$B$9-'إعدادات'!$B$8),'إعدادات'!$C$15)-'إعدادات'!$B$15)*'إعدادات'!$D$15,MAX(0,MIN(MAX(0,(I412-K412)*'إعدادات'!$B$9-'إعدادات'!$B$8),'إعدادات'!$C$16)-'إعدادات'!$B$16)*'إعدادات'!$D$16,MAX(0,MIN(MAX(0,(I412-K412)*'إعدادات'!$B$9-'إعدادات'!$B$8),'إعدادات'!$C$17)-'إعدادات'!$B$17)*'إعدادات'!$D$17,MAX(0,MIN(MAX(0,(I412-K412)*'إعدادات'!$B$9-'إعدادات'!$B$8),'إعدادات'!$C$18)-'إعدادات'!$B$18)*'إعدادات'!$D$18)/'إعدادات'!$B$9)</f>
        <v>0</v>
      </c>
      <c r="M412" s="9">
        <f>IF(A412="","",IFERROR(VLOOKUP(A412,'مدخلات الشهر'!$A$2:$K$501,8,FALSE),0))</f>
        <v>0</v>
      </c>
      <c r="N412" s="9">
        <f>IF(A412="","",IFERROR(VLOOKUP(A412,'مدخلات الشهر'!$A$2:$K$501,9,FALSE),0))</f>
        <v>0</v>
      </c>
      <c r="O412" s="9">
        <f>IF(A412="","",IFERROR(VLOOKUP(A412,'مدخلات الشهر'!$A$2:$K$501,10,FALSE),0))</f>
        <v>0</v>
      </c>
      <c r="P412" s="9">
        <f>IF(A412="","",SUM(K412:L412,M412:O412))</f>
        <v>0</v>
      </c>
      <c r="Q412" s="9">
        <f>IF(A412="","",E412+F412+G412+H412-P412)</f>
        <v>0</v>
      </c>
      <c r="R412" s="9">
        <f>IF(A412="","",J412*'إعدادات'!$B$5)</f>
        <v>0</v>
      </c>
      <c r="S412" s="9">
        <f>IF(A412="","",Q412+R412)</f>
        <v>0</v>
      </c>
    </row>
    <row r="413" spans="1:19" ht="20" customHeight="1">
      <c r="A413" s="5">
        <f>IF('بيانات العاملين'!A413="","",'بيانات العاملين'!A413)</f>
        <v>0</v>
      </c>
      <c r="B413" s="5">
        <f>IF(A413="","",IFERROR(VLOOKUP(A413,'بيانات العاملين'!$A$2:$J$501,2,FALSE),""))</f>
        <v>0</v>
      </c>
      <c r="C413" s="5">
        <f>IF(A413="","",IFERROR(VLOOKUP(A413,'بيانات العاملين'!$A$2:$J$501,4,FALSE),""))</f>
        <v>0</v>
      </c>
      <c r="D413" s="9">
        <f>IF(A413="","",IFERROR(VLOOKUP(A413,'بيانات العاملين'!$A$2:$J$501,8,FALSE),0))</f>
        <v>0</v>
      </c>
      <c r="E413" s="9">
        <f>IF(A413="","",MAX(0,D413*IFERROR(VLOOKUP(A413,'مدخلات الشهر'!$A$2:$K$501,3,FALSE),0)/(IFERROR(VLOOKUP(A413,'مدخلات الشهر'!$A$2:$K$501,3,FALSE),0)+IFERROR(VLOOKUP(A413,'مدخلات الشهر'!$A$2:$K$501,4,FALSE),0),1)))</f>
        <v>0</v>
      </c>
      <c r="F413" s="9">
        <f>IF(A413="","",IFERROR(VLOOKUP(A413,'مدخلات الشهر'!$A$2:$K$501,5,FALSE),0))</f>
        <v>0</v>
      </c>
      <c r="G413" s="9">
        <f>IF(A413="","",IFERROR(VLOOKUP(A413,'مدخلات الشهر'!$A$2:$K$501,6,FALSE),0))</f>
        <v>0</v>
      </c>
      <c r="H413" s="9">
        <f>IF(A413="","",IFERROR(VLOOKUP(A413,'مدخلات الشهر'!$A$2:$K$501,7,FALSE),0))</f>
        <v>0</v>
      </c>
      <c r="I413" s="9">
        <f>IF(A413="","",E413+F413+G413)</f>
        <v>0</v>
      </c>
      <c r="J413" s="9">
        <f>IF(A413="","",IFERROR(VLOOKUP(A413,'بيانات العاملين'!$A$2:$J$501,9,FALSE),0))</f>
        <v>0</v>
      </c>
      <c r="K413" s="9">
        <f>IF(A413="","",J413*'إعدادات'!$B$4)</f>
        <v>0</v>
      </c>
      <c r="L413" s="9">
        <f>IF(A413="","",SUM(MAX(0,MIN(MAX(0,(I413-K413)*'إعدادات'!$B$9-'إعدادات'!$B$8),'إعدادات'!$C$13)-'إعدادات'!$B$13)*'إعدادات'!$D$13,MAX(0,MIN(MAX(0,(I413-K413)*'إعدادات'!$B$9-'إعدادات'!$B$8),'إعدادات'!$C$14)-'إعدادات'!$B$14)*'إعدادات'!$D$14,MAX(0,MIN(MAX(0,(I413-K413)*'إعدادات'!$B$9-'إعدادات'!$B$8),'إعدادات'!$C$15)-'إعدادات'!$B$15)*'إعدادات'!$D$15,MAX(0,MIN(MAX(0,(I413-K413)*'إعدادات'!$B$9-'إعدادات'!$B$8),'إعدادات'!$C$16)-'إعدادات'!$B$16)*'إعدادات'!$D$16,MAX(0,MIN(MAX(0,(I413-K413)*'إعدادات'!$B$9-'إعدادات'!$B$8),'إعدادات'!$C$17)-'إعدادات'!$B$17)*'إعدادات'!$D$17,MAX(0,MIN(MAX(0,(I413-K413)*'إعدادات'!$B$9-'إعدادات'!$B$8),'إعدادات'!$C$18)-'إعدادات'!$B$18)*'إعدادات'!$D$18)/'إعدادات'!$B$9)</f>
        <v>0</v>
      </c>
      <c r="M413" s="9">
        <f>IF(A413="","",IFERROR(VLOOKUP(A413,'مدخلات الشهر'!$A$2:$K$501,8,FALSE),0))</f>
        <v>0</v>
      </c>
      <c r="N413" s="9">
        <f>IF(A413="","",IFERROR(VLOOKUP(A413,'مدخلات الشهر'!$A$2:$K$501,9,FALSE),0))</f>
        <v>0</v>
      </c>
      <c r="O413" s="9">
        <f>IF(A413="","",IFERROR(VLOOKUP(A413,'مدخلات الشهر'!$A$2:$K$501,10,FALSE),0))</f>
        <v>0</v>
      </c>
      <c r="P413" s="9">
        <f>IF(A413="","",SUM(K413:L413,M413:O413))</f>
        <v>0</v>
      </c>
      <c r="Q413" s="9">
        <f>IF(A413="","",E413+F413+G413+H413-P413)</f>
        <v>0</v>
      </c>
      <c r="R413" s="9">
        <f>IF(A413="","",J413*'إعدادات'!$B$5)</f>
        <v>0</v>
      </c>
      <c r="S413" s="9">
        <f>IF(A413="","",Q413+R413)</f>
        <v>0</v>
      </c>
    </row>
    <row r="414" spans="1:19" ht="20" customHeight="1">
      <c r="A414" s="5">
        <f>IF('بيانات العاملين'!A414="","",'بيانات العاملين'!A414)</f>
        <v>0</v>
      </c>
      <c r="B414" s="5">
        <f>IF(A414="","",IFERROR(VLOOKUP(A414,'بيانات العاملين'!$A$2:$J$501,2,FALSE),""))</f>
        <v>0</v>
      </c>
      <c r="C414" s="5">
        <f>IF(A414="","",IFERROR(VLOOKUP(A414,'بيانات العاملين'!$A$2:$J$501,4,FALSE),""))</f>
        <v>0</v>
      </c>
      <c r="D414" s="9">
        <f>IF(A414="","",IFERROR(VLOOKUP(A414,'بيانات العاملين'!$A$2:$J$501,8,FALSE),0))</f>
        <v>0</v>
      </c>
      <c r="E414" s="9">
        <f>IF(A414="","",MAX(0,D414*IFERROR(VLOOKUP(A414,'مدخلات الشهر'!$A$2:$K$501,3,FALSE),0)/(IFERROR(VLOOKUP(A414,'مدخلات الشهر'!$A$2:$K$501,3,FALSE),0)+IFERROR(VLOOKUP(A414,'مدخلات الشهر'!$A$2:$K$501,4,FALSE),0),1)))</f>
        <v>0</v>
      </c>
      <c r="F414" s="9">
        <f>IF(A414="","",IFERROR(VLOOKUP(A414,'مدخلات الشهر'!$A$2:$K$501,5,FALSE),0))</f>
        <v>0</v>
      </c>
      <c r="G414" s="9">
        <f>IF(A414="","",IFERROR(VLOOKUP(A414,'مدخلات الشهر'!$A$2:$K$501,6,FALSE),0))</f>
        <v>0</v>
      </c>
      <c r="H414" s="9">
        <f>IF(A414="","",IFERROR(VLOOKUP(A414,'مدخلات الشهر'!$A$2:$K$501,7,FALSE),0))</f>
        <v>0</v>
      </c>
      <c r="I414" s="9">
        <f>IF(A414="","",E414+F414+G414)</f>
        <v>0</v>
      </c>
      <c r="J414" s="9">
        <f>IF(A414="","",IFERROR(VLOOKUP(A414,'بيانات العاملين'!$A$2:$J$501,9,FALSE),0))</f>
        <v>0</v>
      </c>
      <c r="K414" s="9">
        <f>IF(A414="","",J414*'إعدادات'!$B$4)</f>
        <v>0</v>
      </c>
      <c r="L414" s="9">
        <f>IF(A414="","",SUM(MAX(0,MIN(MAX(0,(I414-K414)*'إعدادات'!$B$9-'إعدادات'!$B$8),'إعدادات'!$C$13)-'إعدادات'!$B$13)*'إعدادات'!$D$13,MAX(0,MIN(MAX(0,(I414-K414)*'إعدادات'!$B$9-'إعدادات'!$B$8),'إعدادات'!$C$14)-'إعدادات'!$B$14)*'إعدادات'!$D$14,MAX(0,MIN(MAX(0,(I414-K414)*'إعدادات'!$B$9-'إعدادات'!$B$8),'إعدادات'!$C$15)-'إعدادات'!$B$15)*'إعدادات'!$D$15,MAX(0,MIN(MAX(0,(I414-K414)*'إعدادات'!$B$9-'إعدادات'!$B$8),'إعدادات'!$C$16)-'إعدادات'!$B$16)*'إعدادات'!$D$16,MAX(0,MIN(MAX(0,(I414-K414)*'إعدادات'!$B$9-'إعدادات'!$B$8),'إعدادات'!$C$17)-'إعدادات'!$B$17)*'إعدادات'!$D$17,MAX(0,MIN(MAX(0,(I414-K414)*'إعدادات'!$B$9-'إعدادات'!$B$8),'إعدادات'!$C$18)-'إعدادات'!$B$18)*'إعدادات'!$D$18)/'إعدادات'!$B$9)</f>
        <v>0</v>
      </c>
      <c r="M414" s="9">
        <f>IF(A414="","",IFERROR(VLOOKUP(A414,'مدخلات الشهر'!$A$2:$K$501,8,FALSE),0))</f>
        <v>0</v>
      </c>
      <c r="N414" s="9">
        <f>IF(A414="","",IFERROR(VLOOKUP(A414,'مدخلات الشهر'!$A$2:$K$501,9,FALSE),0))</f>
        <v>0</v>
      </c>
      <c r="O414" s="9">
        <f>IF(A414="","",IFERROR(VLOOKUP(A414,'مدخلات الشهر'!$A$2:$K$501,10,FALSE),0))</f>
        <v>0</v>
      </c>
      <c r="P414" s="9">
        <f>IF(A414="","",SUM(K414:L414,M414:O414))</f>
        <v>0</v>
      </c>
      <c r="Q414" s="9">
        <f>IF(A414="","",E414+F414+G414+H414-P414)</f>
        <v>0</v>
      </c>
      <c r="R414" s="9">
        <f>IF(A414="","",J414*'إعدادات'!$B$5)</f>
        <v>0</v>
      </c>
      <c r="S414" s="9">
        <f>IF(A414="","",Q414+R414)</f>
        <v>0</v>
      </c>
    </row>
    <row r="415" spans="1:19" ht="20" customHeight="1">
      <c r="A415" s="5">
        <f>IF('بيانات العاملين'!A415="","",'بيانات العاملين'!A415)</f>
        <v>0</v>
      </c>
      <c r="B415" s="5">
        <f>IF(A415="","",IFERROR(VLOOKUP(A415,'بيانات العاملين'!$A$2:$J$501,2,FALSE),""))</f>
        <v>0</v>
      </c>
      <c r="C415" s="5">
        <f>IF(A415="","",IFERROR(VLOOKUP(A415,'بيانات العاملين'!$A$2:$J$501,4,FALSE),""))</f>
        <v>0</v>
      </c>
      <c r="D415" s="9">
        <f>IF(A415="","",IFERROR(VLOOKUP(A415,'بيانات العاملين'!$A$2:$J$501,8,FALSE),0))</f>
        <v>0</v>
      </c>
      <c r="E415" s="9">
        <f>IF(A415="","",MAX(0,D415*IFERROR(VLOOKUP(A415,'مدخلات الشهر'!$A$2:$K$501,3,FALSE),0)/(IFERROR(VLOOKUP(A415,'مدخلات الشهر'!$A$2:$K$501,3,FALSE),0)+IFERROR(VLOOKUP(A415,'مدخلات الشهر'!$A$2:$K$501,4,FALSE),0),1)))</f>
        <v>0</v>
      </c>
      <c r="F415" s="9">
        <f>IF(A415="","",IFERROR(VLOOKUP(A415,'مدخلات الشهر'!$A$2:$K$501,5,FALSE),0))</f>
        <v>0</v>
      </c>
      <c r="G415" s="9">
        <f>IF(A415="","",IFERROR(VLOOKUP(A415,'مدخلات الشهر'!$A$2:$K$501,6,FALSE),0))</f>
        <v>0</v>
      </c>
      <c r="H415" s="9">
        <f>IF(A415="","",IFERROR(VLOOKUP(A415,'مدخلات الشهر'!$A$2:$K$501,7,FALSE),0))</f>
        <v>0</v>
      </c>
      <c r="I415" s="9">
        <f>IF(A415="","",E415+F415+G415)</f>
        <v>0</v>
      </c>
      <c r="J415" s="9">
        <f>IF(A415="","",IFERROR(VLOOKUP(A415,'بيانات العاملين'!$A$2:$J$501,9,FALSE),0))</f>
        <v>0</v>
      </c>
      <c r="K415" s="9">
        <f>IF(A415="","",J415*'إعدادات'!$B$4)</f>
        <v>0</v>
      </c>
      <c r="L415" s="9">
        <f>IF(A415="","",SUM(MAX(0,MIN(MAX(0,(I415-K415)*'إعدادات'!$B$9-'إعدادات'!$B$8),'إعدادات'!$C$13)-'إعدادات'!$B$13)*'إعدادات'!$D$13,MAX(0,MIN(MAX(0,(I415-K415)*'إعدادات'!$B$9-'إعدادات'!$B$8),'إعدادات'!$C$14)-'إعدادات'!$B$14)*'إعدادات'!$D$14,MAX(0,MIN(MAX(0,(I415-K415)*'إعدادات'!$B$9-'إعدادات'!$B$8),'إعدادات'!$C$15)-'إعدادات'!$B$15)*'إعدادات'!$D$15,MAX(0,MIN(MAX(0,(I415-K415)*'إعدادات'!$B$9-'إعدادات'!$B$8),'إعدادات'!$C$16)-'إعدادات'!$B$16)*'إعدادات'!$D$16,MAX(0,MIN(MAX(0,(I415-K415)*'إعدادات'!$B$9-'إعدادات'!$B$8),'إعدادات'!$C$17)-'إعدادات'!$B$17)*'إعدادات'!$D$17,MAX(0,MIN(MAX(0,(I415-K415)*'إعدادات'!$B$9-'إعدادات'!$B$8),'إعدادات'!$C$18)-'إعدادات'!$B$18)*'إعدادات'!$D$18)/'إعدادات'!$B$9)</f>
        <v>0</v>
      </c>
      <c r="M415" s="9">
        <f>IF(A415="","",IFERROR(VLOOKUP(A415,'مدخلات الشهر'!$A$2:$K$501,8,FALSE),0))</f>
        <v>0</v>
      </c>
      <c r="N415" s="9">
        <f>IF(A415="","",IFERROR(VLOOKUP(A415,'مدخلات الشهر'!$A$2:$K$501,9,FALSE),0))</f>
        <v>0</v>
      </c>
      <c r="O415" s="9">
        <f>IF(A415="","",IFERROR(VLOOKUP(A415,'مدخلات الشهر'!$A$2:$K$501,10,FALSE),0))</f>
        <v>0</v>
      </c>
      <c r="P415" s="9">
        <f>IF(A415="","",SUM(K415:L415,M415:O415))</f>
        <v>0</v>
      </c>
      <c r="Q415" s="9">
        <f>IF(A415="","",E415+F415+G415+H415-P415)</f>
        <v>0</v>
      </c>
      <c r="R415" s="9">
        <f>IF(A415="","",J415*'إعدادات'!$B$5)</f>
        <v>0</v>
      </c>
      <c r="S415" s="9">
        <f>IF(A415="","",Q415+R415)</f>
        <v>0</v>
      </c>
    </row>
    <row r="416" spans="1:19" ht="20" customHeight="1">
      <c r="A416" s="5">
        <f>IF('بيانات العاملين'!A416="","",'بيانات العاملين'!A416)</f>
        <v>0</v>
      </c>
      <c r="B416" s="5">
        <f>IF(A416="","",IFERROR(VLOOKUP(A416,'بيانات العاملين'!$A$2:$J$501,2,FALSE),""))</f>
        <v>0</v>
      </c>
      <c r="C416" s="5">
        <f>IF(A416="","",IFERROR(VLOOKUP(A416,'بيانات العاملين'!$A$2:$J$501,4,FALSE),""))</f>
        <v>0</v>
      </c>
      <c r="D416" s="9">
        <f>IF(A416="","",IFERROR(VLOOKUP(A416,'بيانات العاملين'!$A$2:$J$501,8,FALSE),0))</f>
        <v>0</v>
      </c>
      <c r="E416" s="9">
        <f>IF(A416="","",MAX(0,D416*IFERROR(VLOOKUP(A416,'مدخلات الشهر'!$A$2:$K$501,3,FALSE),0)/(IFERROR(VLOOKUP(A416,'مدخلات الشهر'!$A$2:$K$501,3,FALSE),0)+IFERROR(VLOOKUP(A416,'مدخلات الشهر'!$A$2:$K$501,4,FALSE),0),1)))</f>
        <v>0</v>
      </c>
      <c r="F416" s="9">
        <f>IF(A416="","",IFERROR(VLOOKUP(A416,'مدخلات الشهر'!$A$2:$K$501,5,FALSE),0))</f>
        <v>0</v>
      </c>
      <c r="G416" s="9">
        <f>IF(A416="","",IFERROR(VLOOKUP(A416,'مدخلات الشهر'!$A$2:$K$501,6,FALSE),0))</f>
        <v>0</v>
      </c>
      <c r="H416" s="9">
        <f>IF(A416="","",IFERROR(VLOOKUP(A416,'مدخلات الشهر'!$A$2:$K$501,7,FALSE),0))</f>
        <v>0</v>
      </c>
      <c r="I416" s="9">
        <f>IF(A416="","",E416+F416+G416)</f>
        <v>0</v>
      </c>
      <c r="J416" s="9">
        <f>IF(A416="","",IFERROR(VLOOKUP(A416,'بيانات العاملين'!$A$2:$J$501,9,FALSE),0))</f>
        <v>0</v>
      </c>
      <c r="K416" s="9">
        <f>IF(A416="","",J416*'إعدادات'!$B$4)</f>
        <v>0</v>
      </c>
      <c r="L416" s="9">
        <f>IF(A416="","",SUM(MAX(0,MIN(MAX(0,(I416-K416)*'إعدادات'!$B$9-'إعدادات'!$B$8),'إعدادات'!$C$13)-'إعدادات'!$B$13)*'إعدادات'!$D$13,MAX(0,MIN(MAX(0,(I416-K416)*'إعدادات'!$B$9-'إعدادات'!$B$8),'إعدادات'!$C$14)-'إعدادات'!$B$14)*'إعدادات'!$D$14,MAX(0,MIN(MAX(0,(I416-K416)*'إعدادات'!$B$9-'إعدادات'!$B$8),'إعدادات'!$C$15)-'إعدادات'!$B$15)*'إعدادات'!$D$15,MAX(0,MIN(MAX(0,(I416-K416)*'إعدادات'!$B$9-'إعدادات'!$B$8),'إعدادات'!$C$16)-'إعدادات'!$B$16)*'إعدادات'!$D$16,MAX(0,MIN(MAX(0,(I416-K416)*'إعدادات'!$B$9-'إعدادات'!$B$8),'إعدادات'!$C$17)-'إعدادات'!$B$17)*'إعدادات'!$D$17,MAX(0,MIN(MAX(0,(I416-K416)*'إعدادات'!$B$9-'إعدادات'!$B$8),'إعدادات'!$C$18)-'إعدادات'!$B$18)*'إعدادات'!$D$18)/'إعدادات'!$B$9)</f>
        <v>0</v>
      </c>
      <c r="M416" s="9">
        <f>IF(A416="","",IFERROR(VLOOKUP(A416,'مدخلات الشهر'!$A$2:$K$501,8,FALSE),0))</f>
        <v>0</v>
      </c>
      <c r="N416" s="9">
        <f>IF(A416="","",IFERROR(VLOOKUP(A416,'مدخلات الشهر'!$A$2:$K$501,9,FALSE),0))</f>
        <v>0</v>
      </c>
      <c r="O416" s="9">
        <f>IF(A416="","",IFERROR(VLOOKUP(A416,'مدخلات الشهر'!$A$2:$K$501,10,FALSE),0))</f>
        <v>0</v>
      </c>
      <c r="P416" s="9">
        <f>IF(A416="","",SUM(K416:L416,M416:O416))</f>
        <v>0</v>
      </c>
      <c r="Q416" s="9">
        <f>IF(A416="","",E416+F416+G416+H416-P416)</f>
        <v>0</v>
      </c>
      <c r="R416" s="9">
        <f>IF(A416="","",J416*'إعدادات'!$B$5)</f>
        <v>0</v>
      </c>
      <c r="S416" s="9">
        <f>IF(A416="","",Q416+R416)</f>
        <v>0</v>
      </c>
    </row>
    <row r="417" spans="1:19" ht="20" customHeight="1">
      <c r="A417" s="5">
        <f>IF('بيانات العاملين'!A417="","",'بيانات العاملين'!A417)</f>
        <v>0</v>
      </c>
      <c r="B417" s="5">
        <f>IF(A417="","",IFERROR(VLOOKUP(A417,'بيانات العاملين'!$A$2:$J$501,2,FALSE),""))</f>
        <v>0</v>
      </c>
      <c r="C417" s="5">
        <f>IF(A417="","",IFERROR(VLOOKUP(A417,'بيانات العاملين'!$A$2:$J$501,4,FALSE),""))</f>
        <v>0</v>
      </c>
      <c r="D417" s="9">
        <f>IF(A417="","",IFERROR(VLOOKUP(A417,'بيانات العاملين'!$A$2:$J$501,8,FALSE),0))</f>
        <v>0</v>
      </c>
      <c r="E417" s="9">
        <f>IF(A417="","",MAX(0,D417*IFERROR(VLOOKUP(A417,'مدخلات الشهر'!$A$2:$K$501,3,FALSE),0)/(IFERROR(VLOOKUP(A417,'مدخلات الشهر'!$A$2:$K$501,3,FALSE),0)+IFERROR(VLOOKUP(A417,'مدخلات الشهر'!$A$2:$K$501,4,FALSE),0),1)))</f>
        <v>0</v>
      </c>
      <c r="F417" s="9">
        <f>IF(A417="","",IFERROR(VLOOKUP(A417,'مدخلات الشهر'!$A$2:$K$501,5,FALSE),0))</f>
        <v>0</v>
      </c>
      <c r="G417" s="9">
        <f>IF(A417="","",IFERROR(VLOOKUP(A417,'مدخلات الشهر'!$A$2:$K$501,6,FALSE),0))</f>
        <v>0</v>
      </c>
      <c r="H417" s="9">
        <f>IF(A417="","",IFERROR(VLOOKUP(A417,'مدخلات الشهر'!$A$2:$K$501,7,FALSE),0))</f>
        <v>0</v>
      </c>
      <c r="I417" s="9">
        <f>IF(A417="","",E417+F417+G417)</f>
        <v>0</v>
      </c>
      <c r="J417" s="9">
        <f>IF(A417="","",IFERROR(VLOOKUP(A417,'بيانات العاملين'!$A$2:$J$501,9,FALSE),0))</f>
        <v>0</v>
      </c>
      <c r="K417" s="9">
        <f>IF(A417="","",J417*'إعدادات'!$B$4)</f>
        <v>0</v>
      </c>
      <c r="L417" s="9">
        <f>IF(A417="","",SUM(MAX(0,MIN(MAX(0,(I417-K417)*'إعدادات'!$B$9-'إعدادات'!$B$8),'إعدادات'!$C$13)-'إعدادات'!$B$13)*'إعدادات'!$D$13,MAX(0,MIN(MAX(0,(I417-K417)*'إعدادات'!$B$9-'إعدادات'!$B$8),'إعدادات'!$C$14)-'إعدادات'!$B$14)*'إعدادات'!$D$14,MAX(0,MIN(MAX(0,(I417-K417)*'إعدادات'!$B$9-'إعدادات'!$B$8),'إعدادات'!$C$15)-'إعدادات'!$B$15)*'إعدادات'!$D$15,MAX(0,MIN(MAX(0,(I417-K417)*'إعدادات'!$B$9-'إعدادات'!$B$8),'إعدادات'!$C$16)-'إعدادات'!$B$16)*'إعدادات'!$D$16,MAX(0,MIN(MAX(0,(I417-K417)*'إعدادات'!$B$9-'إعدادات'!$B$8),'إعدادات'!$C$17)-'إعدادات'!$B$17)*'إعدادات'!$D$17,MAX(0,MIN(MAX(0,(I417-K417)*'إعدادات'!$B$9-'إعدادات'!$B$8),'إعدادات'!$C$18)-'إعدادات'!$B$18)*'إعدادات'!$D$18)/'إعدادات'!$B$9)</f>
        <v>0</v>
      </c>
      <c r="M417" s="9">
        <f>IF(A417="","",IFERROR(VLOOKUP(A417,'مدخلات الشهر'!$A$2:$K$501,8,FALSE),0))</f>
        <v>0</v>
      </c>
      <c r="N417" s="9">
        <f>IF(A417="","",IFERROR(VLOOKUP(A417,'مدخلات الشهر'!$A$2:$K$501,9,FALSE),0))</f>
        <v>0</v>
      </c>
      <c r="O417" s="9">
        <f>IF(A417="","",IFERROR(VLOOKUP(A417,'مدخلات الشهر'!$A$2:$K$501,10,FALSE),0))</f>
        <v>0</v>
      </c>
      <c r="P417" s="9">
        <f>IF(A417="","",SUM(K417:L417,M417:O417))</f>
        <v>0</v>
      </c>
      <c r="Q417" s="9">
        <f>IF(A417="","",E417+F417+G417+H417-P417)</f>
        <v>0</v>
      </c>
      <c r="R417" s="9">
        <f>IF(A417="","",J417*'إعدادات'!$B$5)</f>
        <v>0</v>
      </c>
      <c r="S417" s="9">
        <f>IF(A417="","",Q417+R417)</f>
        <v>0</v>
      </c>
    </row>
    <row r="418" spans="1:19" ht="20" customHeight="1">
      <c r="A418" s="5">
        <f>IF('بيانات العاملين'!A418="","",'بيانات العاملين'!A418)</f>
        <v>0</v>
      </c>
      <c r="B418" s="5">
        <f>IF(A418="","",IFERROR(VLOOKUP(A418,'بيانات العاملين'!$A$2:$J$501,2,FALSE),""))</f>
        <v>0</v>
      </c>
      <c r="C418" s="5">
        <f>IF(A418="","",IFERROR(VLOOKUP(A418,'بيانات العاملين'!$A$2:$J$501,4,FALSE),""))</f>
        <v>0</v>
      </c>
      <c r="D418" s="9">
        <f>IF(A418="","",IFERROR(VLOOKUP(A418,'بيانات العاملين'!$A$2:$J$501,8,FALSE),0))</f>
        <v>0</v>
      </c>
      <c r="E418" s="9">
        <f>IF(A418="","",MAX(0,D418*IFERROR(VLOOKUP(A418,'مدخلات الشهر'!$A$2:$K$501,3,FALSE),0)/(IFERROR(VLOOKUP(A418,'مدخلات الشهر'!$A$2:$K$501,3,FALSE),0)+IFERROR(VLOOKUP(A418,'مدخلات الشهر'!$A$2:$K$501,4,FALSE),0),1)))</f>
        <v>0</v>
      </c>
      <c r="F418" s="9">
        <f>IF(A418="","",IFERROR(VLOOKUP(A418,'مدخلات الشهر'!$A$2:$K$501,5,FALSE),0))</f>
        <v>0</v>
      </c>
      <c r="G418" s="9">
        <f>IF(A418="","",IFERROR(VLOOKUP(A418,'مدخلات الشهر'!$A$2:$K$501,6,FALSE),0))</f>
        <v>0</v>
      </c>
      <c r="H418" s="9">
        <f>IF(A418="","",IFERROR(VLOOKUP(A418,'مدخلات الشهر'!$A$2:$K$501,7,FALSE),0))</f>
        <v>0</v>
      </c>
      <c r="I418" s="9">
        <f>IF(A418="","",E418+F418+G418)</f>
        <v>0</v>
      </c>
      <c r="J418" s="9">
        <f>IF(A418="","",IFERROR(VLOOKUP(A418,'بيانات العاملين'!$A$2:$J$501,9,FALSE),0))</f>
        <v>0</v>
      </c>
      <c r="K418" s="9">
        <f>IF(A418="","",J418*'إعدادات'!$B$4)</f>
        <v>0</v>
      </c>
      <c r="L418" s="9">
        <f>IF(A418="","",SUM(MAX(0,MIN(MAX(0,(I418-K418)*'إعدادات'!$B$9-'إعدادات'!$B$8),'إعدادات'!$C$13)-'إعدادات'!$B$13)*'إعدادات'!$D$13,MAX(0,MIN(MAX(0,(I418-K418)*'إعدادات'!$B$9-'إعدادات'!$B$8),'إعدادات'!$C$14)-'إعدادات'!$B$14)*'إعدادات'!$D$14,MAX(0,MIN(MAX(0,(I418-K418)*'إعدادات'!$B$9-'إعدادات'!$B$8),'إعدادات'!$C$15)-'إعدادات'!$B$15)*'إعدادات'!$D$15,MAX(0,MIN(MAX(0,(I418-K418)*'إعدادات'!$B$9-'إعدادات'!$B$8),'إعدادات'!$C$16)-'إعدادات'!$B$16)*'إعدادات'!$D$16,MAX(0,MIN(MAX(0,(I418-K418)*'إعدادات'!$B$9-'إعدادات'!$B$8),'إعدادات'!$C$17)-'إعدادات'!$B$17)*'إعدادات'!$D$17,MAX(0,MIN(MAX(0,(I418-K418)*'إعدادات'!$B$9-'إعدادات'!$B$8),'إعدادات'!$C$18)-'إعدادات'!$B$18)*'إعدادات'!$D$18)/'إعدادات'!$B$9)</f>
        <v>0</v>
      </c>
      <c r="M418" s="9">
        <f>IF(A418="","",IFERROR(VLOOKUP(A418,'مدخلات الشهر'!$A$2:$K$501,8,FALSE),0))</f>
        <v>0</v>
      </c>
      <c r="N418" s="9">
        <f>IF(A418="","",IFERROR(VLOOKUP(A418,'مدخلات الشهر'!$A$2:$K$501,9,FALSE),0))</f>
        <v>0</v>
      </c>
      <c r="O418" s="9">
        <f>IF(A418="","",IFERROR(VLOOKUP(A418,'مدخلات الشهر'!$A$2:$K$501,10,FALSE),0))</f>
        <v>0</v>
      </c>
      <c r="P418" s="9">
        <f>IF(A418="","",SUM(K418:L418,M418:O418))</f>
        <v>0</v>
      </c>
      <c r="Q418" s="9">
        <f>IF(A418="","",E418+F418+G418+H418-P418)</f>
        <v>0</v>
      </c>
      <c r="R418" s="9">
        <f>IF(A418="","",J418*'إعدادات'!$B$5)</f>
        <v>0</v>
      </c>
      <c r="S418" s="9">
        <f>IF(A418="","",Q418+R418)</f>
        <v>0</v>
      </c>
    </row>
    <row r="419" spans="1:19" ht="20" customHeight="1">
      <c r="A419" s="5">
        <f>IF('بيانات العاملين'!A419="","",'بيانات العاملين'!A419)</f>
        <v>0</v>
      </c>
      <c r="B419" s="5">
        <f>IF(A419="","",IFERROR(VLOOKUP(A419,'بيانات العاملين'!$A$2:$J$501,2,FALSE),""))</f>
        <v>0</v>
      </c>
      <c r="C419" s="5">
        <f>IF(A419="","",IFERROR(VLOOKUP(A419,'بيانات العاملين'!$A$2:$J$501,4,FALSE),""))</f>
        <v>0</v>
      </c>
      <c r="D419" s="9">
        <f>IF(A419="","",IFERROR(VLOOKUP(A419,'بيانات العاملين'!$A$2:$J$501,8,FALSE),0))</f>
        <v>0</v>
      </c>
      <c r="E419" s="9">
        <f>IF(A419="","",MAX(0,D419*IFERROR(VLOOKUP(A419,'مدخلات الشهر'!$A$2:$K$501,3,FALSE),0)/(IFERROR(VLOOKUP(A419,'مدخلات الشهر'!$A$2:$K$501,3,FALSE),0)+IFERROR(VLOOKUP(A419,'مدخلات الشهر'!$A$2:$K$501,4,FALSE),0),1)))</f>
        <v>0</v>
      </c>
      <c r="F419" s="9">
        <f>IF(A419="","",IFERROR(VLOOKUP(A419,'مدخلات الشهر'!$A$2:$K$501,5,FALSE),0))</f>
        <v>0</v>
      </c>
      <c r="G419" s="9">
        <f>IF(A419="","",IFERROR(VLOOKUP(A419,'مدخلات الشهر'!$A$2:$K$501,6,FALSE),0))</f>
        <v>0</v>
      </c>
      <c r="H419" s="9">
        <f>IF(A419="","",IFERROR(VLOOKUP(A419,'مدخلات الشهر'!$A$2:$K$501,7,FALSE),0))</f>
        <v>0</v>
      </c>
      <c r="I419" s="9">
        <f>IF(A419="","",E419+F419+G419)</f>
        <v>0</v>
      </c>
      <c r="J419" s="9">
        <f>IF(A419="","",IFERROR(VLOOKUP(A419,'بيانات العاملين'!$A$2:$J$501,9,FALSE),0))</f>
        <v>0</v>
      </c>
      <c r="K419" s="9">
        <f>IF(A419="","",J419*'إعدادات'!$B$4)</f>
        <v>0</v>
      </c>
      <c r="L419" s="9">
        <f>IF(A419="","",SUM(MAX(0,MIN(MAX(0,(I419-K419)*'إعدادات'!$B$9-'إعدادات'!$B$8),'إعدادات'!$C$13)-'إعدادات'!$B$13)*'إعدادات'!$D$13,MAX(0,MIN(MAX(0,(I419-K419)*'إعدادات'!$B$9-'إعدادات'!$B$8),'إعدادات'!$C$14)-'إعدادات'!$B$14)*'إعدادات'!$D$14,MAX(0,MIN(MAX(0,(I419-K419)*'إعدادات'!$B$9-'إعدادات'!$B$8),'إعدادات'!$C$15)-'إعدادات'!$B$15)*'إعدادات'!$D$15,MAX(0,MIN(MAX(0,(I419-K419)*'إعدادات'!$B$9-'إعدادات'!$B$8),'إعدادات'!$C$16)-'إعدادات'!$B$16)*'إعدادات'!$D$16,MAX(0,MIN(MAX(0,(I419-K419)*'إعدادات'!$B$9-'إعدادات'!$B$8),'إعدادات'!$C$17)-'إعدادات'!$B$17)*'إعدادات'!$D$17,MAX(0,MIN(MAX(0,(I419-K419)*'إعدادات'!$B$9-'إعدادات'!$B$8),'إعدادات'!$C$18)-'إعدادات'!$B$18)*'إعدادات'!$D$18)/'إعدادات'!$B$9)</f>
        <v>0</v>
      </c>
      <c r="M419" s="9">
        <f>IF(A419="","",IFERROR(VLOOKUP(A419,'مدخلات الشهر'!$A$2:$K$501,8,FALSE),0))</f>
        <v>0</v>
      </c>
      <c r="N419" s="9">
        <f>IF(A419="","",IFERROR(VLOOKUP(A419,'مدخلات الشهر'!$A$2:$K$501,9,FALSE),0))</f>
        <v>0</v>
      </c>
      <c r="O419" s="9">
        <f>IF(A419="","",IFERROR(VLOOKUP(A419,'مدخلات الشهر'!$A$2:$K$501,10,FALSE),0))</f>
        <v>0</v>
      </c>
      <c r="P419" s="9">
        <f>IF(A419="","",SUM(K419:L419,M419:O419))</f>
        <v>0</v>
      </c>
      <c r="Q419" s="9">
        <f>IF(A419="","",E419+F419+G419+H419-P419)</f>
        <v>0</v>
      </c>
      <c r="R419" s="9">
        <f>IF(A419="","",J419*'إعدادات'!$B$5)</f>
        <v>0</v>
      </c>
      <c r="S419" s="9">
        <f>IF(A419="","",Q419+R419)</f>
        <v>0</v>
      </c>
    </row>
    <row r="420" spans="1:19" ht="20" customHeight="1">
      <c r="A420" s="5">
        <f>IF('بيانات العاملين'!A420="","",'بيانات العاملين'!A420)</f>
        <v>0</v>
      </c>
      <c r="B420" s="5">
        <f>IF(A420="","",IFERROR(VLOOKUP(A420,'بيانات العاملين'!$A$2:$J$501,2,FALSE),""))</f>
        <v>0</v>
      </c>
      <c r="C420" s="5">
        <f>IF(A420="","",IFERROR(VLOOKUP(A420,'بيانات العاملين'!$A$2:$J$501,4,FALSE),""))</f>
        <v>0</v>
      </c>
      <c r="D420" s="9">
        <f>IF(A420="","",IFERROR(VLOOKUP(A420,'بيانات العاملين'!$A$2:$J$501,8,FALSE),0))</f>
        <v>0</v>
      </c>
      <c r="E420" s="9">
        <f>IF(A420="","",MAX(0,D420*IFERROR(VLOOKUP(A420,'مدخلات الشهر'!$A$2:$K$501,3,FALSE),0)/(IFERROR(VLOOKUP(A420,'مدخلات الشهر'!$A$2:$K$501,3,FALSE),0)+IFERROR(VLOOKUP(A420,'مدخلات الشهر'!$A$2:$K$501,4,FALSE),0),1)))</f>
        <v>0</v>
      </c>
      <c r="F420" s="9">
        <f>IF(A420="","",IFERROR(VLOOKUP(A420,'مدخلات الشهر'!$A$2:$K$501,5,FALSE),0))</f>
        <v>0</v>
      </c>
      <c r="G420" s="9">
        <f>IF(A420="","",IFERROR(VLOOKUP(A420,'مدخلات الشهر'!$A$2:$K$501,6,FALSE),0))</f>
        <v>0</v>
      </c>
      <c r="H420" s="9">
        <f>IF(A420="","",IFERROR(VLOOKUP(A420,'مدخلات الشهر'!$A$2:$K$501,7,FALSE),0))</f>
        <v>0</v>
      </c>
      <c r="I420" s="9">
        <f>IF(A420="","",E420+F420+G420)</f>
        <v>0</v>
      </c>
      <c r="J420" s="9">
        <f>IF(A420="","",IFERROR(VLOOKUP(A420,'بيانات العاملين'!$A$2:$J$501,9,FALSE),0))</f>
        <v>0</v>
      </c>
      <c r="K420" s="9">
        <f>IF(A420="","",J420*'إعدادات'!$B$4)</f>
        <v>0</v>
      </c>
      <c r="L420" s="9">
        <f>IF(A420="","",SUM(MAX(0,MIN(MAX(0,(I420-K420)*'إعدادات'!$B$9-'إعدادات'!$B$8),'إعدادات'!$C$13)-'إعدادات'!$B$13)*'إعدادات'!$D$13,MAX(0,MIN(MAX(0,(I420-K420)*'إعدادات'!$B$9-'إعدادات'!$B$8),'إعدادات'!$C$14)-'إعدادات'!$B$14)*'إعدادات'!$D$14,MAX(0,MIN(MAX(0,(I420-K420)*'إعدادات'!$B$9-'إعدادات'!$B$8),'إعدادات'!$C$15)-'إعدادات'!$B$15)*'إعدادات'!$D$15,MAX(0,MIN(MAX(0,(I420-K420)*'إعدادات'!$B$9-'إعدادات'!$B$8),'إعدادات'!$C$16)-'إعدادات'!$B$16)*'إعدادات'!$D$16,MAX(0,MIN(MAX(0,(I420-K420)*'إعدادات'!$B$9-'إعدادات'!$B$8),'إعدادات'!$C$17)-'إعدادات'!$B$17)*'إعدادات'!$D$17,MAX(0,MIN(MAX(0,(I420-K420)*'إعدادات'!$B$9-'إعدادات'!$B$8),'إعدادات'!$C$18)-'إعدادات'!$B$18)*'إعدادات'!$D$18)/'إعدادات'!$B$9)</f>
        <v>0</v>
      </c>
      <c r="M420" s="9">
        <f>IF(A420="","",IFERROR(VLOOKUP(A420,'مدخلات الشهر'!$A$2:$K$501,8,FALSE),0))</f>
        <v>0</v>
      </c>
      <c r="N420" s="9">
        <f>IF(A420="","",IFERROR(VLOOKUP(A420,'مدخلات الشهر'!$A$2:$K$501,9,FALSE),0))</f>
        <v>0</v>
      </c>
      <c r="O420" s="9">
        <f>IF(A420="","",IFERROR(VLOOKUP(A420,'مدخلات الشهر'!$A$2:$K$501,10,FALSE),0))</f>
        <v>0</v>
      </c>
      <c r="P420" s="9">
        <f>IF(A420="","",SUM(K420:L420,M420:O420))</f>
        <v>0</v>
      </c>
      <c r="Q420" s="9">
        <f>IF(A420="","",E420+F420+G420+H420-P420)</f>
        <v>0</v>
      </c>
      <c r="R420" s="9">
        <f>IF(A420="","",J420*'إعدادات'!$B$5)</f>
        <v>0</v>
      </c>
      <c r="S420" s="9">
        <f>IF(A420="","",Q420+R420)</f>
        <v>0</v>
      </c>
    </row>
    <row r="421" spans="1:19" ht="20" customHeight="1">
      <c r="A421" s="5">
        <f>IF('بيانات العاملين'!A421="","",'بيانات العاملين'!A421)</f>
        <v>0</v>
      </c>
      <c r="B421" s="5">
        <f>IF(A421="","",IFERROR(VLOOKUP(A421,'بيانات العاملين'!$A$2:$J$501,2,FALSE),""))</f>
        <v>0</v>
      </c>
      <c r="C421" s="5">
        <f>IF(A421="","",IFERROR(VLOOKUP(A421,'بيانات العاملين'!$A$2:$J$501,4,FALSE),""))</f>
        <v>0</v>
      </c>
      <c r="D421" s="9">
        <f>IF(A421="","",IFERROR(VLOOKUP(A421,'بيانات العاملين'!$A$2:$J$501,8,FALSE),0))</f>
        <v>0</v>
      </c>
      <c r="E421" s="9">
        <f>IF(A421="","",MAX(0,D421*IFERROR(VLOOKUP(A421,'مدخلات الشهر'!$A$2:$K$501,3,FALSE),0)/(IFERROR(VLOOKUP(A421,'مدخلات الشهر'!$A$2:$K$501,3,FALSE),0)+IFERROR(VLOOKUP(A421,'مدخلات الشهر'!$A$2:$K$501,4,FALSE),0),1)))</f>
        <v>0</v>
      </c>
      <c r="F421" s="9">
        <f>IF(A421="","",IFERROR(VLOOKUP(A421,'مدخلات الشهر'!$A$2:$K$501,5,FALSE),0))</f>
        <v>0</v>
      </c>
      <c r="G421" s="9">
        <f>IF(A421="","",IFERROR(VLOOKUP(A421,'مدخلات الشهر'!$A$2:$K$501,6,FALSE),0))</f>
        <v>0</v>
      </c>
      <c r="H421" s="9">
        <f>IF(A421="","",IFERROR(VLOOKUP(A421,'مدخلات الشهر'!$A$2:$K$501,7,FALSE),0))</f>
        <v>0</v>
      </c>
      <c r="I421" s="9">
        <f>IF(A421="","",E421+F421+G421)</f>
        <v>0</v>
      </c>
      <c r="J421" s="9">
        <f>IF(A421="","",IFERROR(VLOOKUP(A421,'بيانات العاملين'!$A$2:$J$501,9,FALSE),0))</f>
        <v>0</v>
      </c>
      <c r="K421" s="9">
        <f>IF(A421="","",J421*'إعدادات'!$B$4)</f>
        <v>0</v>
      </c>
      <c r="L421" s="9">
        <f>IF(A421="","",SUM(MAX(0,MIN(MAX(0,(I421-K421)*'إعدادات'!$B$9-'إعدادات'!$B$8),'إعدادات'!$C$13)-'إعدادات'!$B$13)*'إعدادات'!$D$13,MAX(0,MIN(MAX(0,(I421-K421)*'إعدادات'!$B$9-'إعدادات'!$B$8),'إعدادات'!$C$14)-'إعدادات'!$B$14)*'إعدادات'!$D$14,MAX(0,MIN(MAX(0,(I421-K421)*'إعدادات'!$B$9-'إعدادات'!$B$8),'إعدادات'!$C$15)-'إعدادات'!$B$15)*'إعدادات'!$D$15,MAX(0,MIN(MAX(0,(I421-K421)*'إعدادات'!$B$9-'إعدادات'!$B$8),'إعدادات'!$C$16)-'إعدادات'!$B$16)*'إعدادات'!$D$16,MAX(0,MIN(MAX(0,(I421-K421)*'إعدادات'!$B$9-'إعدادات'!$B$8),'إعدادات'!$C$17)-'إعدادات'!$B$17)*'إعدادات'!$D$17,MAX(0,MIN(MAX(0,(I421-K421)*'إعدادات'!$B$9-'إعدادات'!$B$8),'إعدادات'!$C$18)-'إعدادات'!$B$18)*'إعدادات'!$D$18)/'إعدادات'!$B$9)</f>
        <v>0</v>
      </c>
      <c r="M421" s="9">
        <f>IF(A421="","",IFERROR(VLOOKUP(A421,'مدخلات الشهر'!$A$2:$K$501,8,FALSE),0))</f>
        <v>0</v>
      </c>
      <c r="N421" s="9">
        <f>IF(A421="","",IFERROR(VLOOKUP(A421,'مدخلات الشهر'!$A$2:$K$501,9,FALSE),0))</f>
        <v>0</v>
      </c>
      <c r="O421" s="9">
        <f>IF(A421="","",IFERROR(VLOOKUP(A421,'مدخلات الشهر'!$A$2:$K$501,10,FALSE),0))</f>
        <v>0</v>
      </c>
      <c r="P421" s="9">
        <f>IF(A421="","",SUM(K421:L421,M421:O421))</f>
        <v>0</v>
      </c>
      <c r="Q421" s="9">
        <f>IF(A421="","",E421+F421+G421+H421-P421)</f>
        <v>0</v>
      </c>
      <c r="R421" s="9">
        <f>IF(A421="","",J421*'إعدادات'!$B$5)</f>
        <v>0</v>
      </c>
      <c r="S421" s="9">
        <f>IF(A421="","",Q421+R421)</f>
        <v>0</v>
      </c>
    </row>
    <row r="422" spans="1:19" ht="20" customHeight="1">
      <c r="A422" s="5">
        <f>IF('بيانات العاملين'!A422="","",'بيانات العاملين'!A422)</f>
        <v>0</v>
      </c>
      <c r="B422" s="5">
        <f>IF(A422="","",IFERROR(VLOOKUP(A422,'بيانات العاملين'!$A$2:$J$501,2,FALSE),""))</f>
        <v>0</v>
      </c>
      <c r="C422" s="5">
        <f>IF(A422="","",IFERROR(VLOOKUP(A422,'بيانات العاملين'!$A$2:$J$501,4,FALSE),""))</f>
        <v>0</v>
      </c>
      <c r="D422" s="9">
        <f>IF(A422="","",IFERROR(VLOOKUP(A422,'بيانات العاملين'!$A$2:$J$501,8,FALSE),0))</f>
        <v>0</v>
      </c>
      <c r="E422" s="9">
        <f>IF(A422="","",MAX(0,D422*IFERROR(VLOOKUP(A422,'مدخلات الشهر'!$A$2:$K$501,3,FALSE),0)/(IFERROR(VLOOKUP(A422,'مدخلات الشهر'!$A$2:$K$501,3,FALSE),0)+IFERROR(VLOOKUP(A422,'مدخلات الشهر'!$A$2:$K$501,4,FALSE),0),1)))</f>
        <v>0</v>
      </c>
      <c r="F422" s="9">
        <f>IF(A422="","",IFERROR(VLOOKUP(A422,'مدخلات الشهر'!$A$2:$K$501,5,FALSE),0))</f>
        <v>0</v>
      </c>
      <c r="G422" s="9">
        <f>IF(A422="","",IFERROR(VLOOKUP(A422,'مدخلات الشهر'!$A$2:$K$501,6,FALSE),0))</f>
        <v>0</v>
      </c>
      <c r="H422" s="9">
        <f>IF(A422="","",IFERROR(VLOOKUP(A422,'مدخلات الشهر'!$A$2:$K$501,7,FALSE),0))</f>
        <v>0</v>
      </c>
      <c r="I422" s="9">
        <f>IF(A422="","",E422+F422+G422)</f>
        <v>0</v>
      </c>
      <c r="J422" s="9">
        <f>IF(A422="","",IFERROR(VLOOKUP(A422,'بيانات العاملين'!$A$2:$J$501,9,FALSE),0))</f>
        <v>0</v>
      </c>
      <c r="K422" s="9">
        <f>IF(A422="","",J422*'إعدادات'!$B$4)</f>
        <v>0</v>
      </c>
      <c r="L422" s="9">
        <f>IF(A422="","",SUM(MAX(0,MIN(MAX(0,(I422-K422)*'إعدادات'!$B$9-'إعدادات'!$B$8),'إعدادات'!$C$13)-'إعدادات'!$B$13)*'إعدادات'!$D$13,MAX(0,MIN(MAX(0,(I422-K422)*'إعدادات'!$B$9-'إعدادات'!$B$8),'إعدادات'!$C$14)-'إعدادات'!$B$14)*'إعدادات'!$D$14,MAX(0,MIN(MAX(0,(I422-K422)*'إعدادات'!$B$9-'إعدادات'!$B$8),'إعدادات'!$C$15)-'إعدادات'!$B$15)*'إعدادات'!$D$15,MAX(0,MIN(MAX(0,(I422-K422)*'إعدادات'!$B$9-'إعدادات'!$B$8),'إعدادات'!$C$16)-'إعدادات'!$B$16)*'إعدادات'!$D$16,MAX(0,MIN(MAX(0,(I422-K422)*'إعدادات'!$B$9-'إعدادات'!$B$8),'إعدادات'!$C$17)-'إعدادات'!$B$17)*'إعدادات'!$D$17,MAX(0,MIN(MAX(0,(I422-K422)*'إعدادات'!$B$9-'إعدادات'!$B$8),'إعدادات'!$C$18)-'إعدادات'!$B$18)*'إعدادات'!$D$18)/'إعدادات'!$B$9)</f>
        <v>0</v>
      </c>
      <c r="M422" s="9">
        <f>IF(A422="","",IFERROR(VLOOKUP(A422,'مدخلات الشهر'!$A$2:$K$501,8,FALSE),0))</f>
        <v>0</v>
      </c>
      <c r="N422" s="9">
        <f>IF(A422="","",IFERROR(VLOOKUP(A422,'مدخلات الشهر'!$A$2:$K$501,9,FALSE),0))</f>
        <v>0</v>
      </c>
      <c r="O422" s="9">
        <f>IF(A422="","",IFERROR(VLOOKUP(A422,'مدخلات الشهر'!$A$2:$K$501,10,FALSE),0))</f>
        <v>0</v>
      </c>
      <c r="P422" s="9">
        <f>IF(A422="","",SUM(K422:L422,M422:O422))</f>
        <v>0</v>
      </c>
      <c r="Q422" s="9">
        <f>IF(A422="","",E422+F422+G422+H422-P422)</f>
        <v>0</v>
      </c>
      <c r="R422" s="9">
        <f>IF(A422="","",J422*'إعدادات'!$B$5)</f>
        <v>0</v>
      </c>
      <c r="S422" s="9">
        <f>IF(A422="","",Q422+R422)</f>
        <v>0</v>
      </c>
    </row>
    <row r="423" spans="1:19" ht="20" customHeight="1">
      <c r="A423" s="5">
        <f>IF('بيانات العاملين'!A423="","",'بيانات العاملين'!A423)</f>
        <v>0</v>
      </c>
      <c r="B423" s="5">
        <f>IF(A423="","",IFERROR(VLOOKUP(A423,'بيانات العاملين'!$A$2:$J$501,2,FALSE),""))</f>
        <v>0</v>
      </c>
      <c r="C423" s="5">
        <f>IF(A423="","",IFERROR(VLOOKUP(A423,'بيانات العاملين'!$A$2:$J$501,4,FALSE),""))</f>
        <v>0</v>
      </c>
      <c r="D423" s="9">
        <f>IF(A423="","",IFERROR(VLOOKUP(A423,'بيانات العاملين'!$A$2:$J$501,8,FALSE),0))</f>
        <v>0</v>
      </c>
      <c r="E423" s="9">
        <f>IF(A423="","",MAX(0,D423*IFERROR(VLOOKUP(A423,'مدخلات الشهر'!$A$2:$K$501,3,FALSE),0)/(IFERROR(VLOOKUP(A423,'مدخلات الشهر'!$A$2:$K$501,3,FALSE),0)+IFERROR(VLOOKUP(A423,'مدخلات الشهر'!$A$2:$K$501,4,FALSE),0),1)))</f>
        <v>0</v>
      </c>
      <c r="F423" s="9">
        <f>IF(A423="","",IFERROR(VLOOKUP(A423,'مدخلات الشهر'!$A$2:$K$501,5,FALSE),0))</f>
        <v>0</v>
      </c>
      <c r="G423" s="9">
        <f>IF(A423="","",IFERROR(VLOOKUP(A423,'مدخلات الشهر'!$A$2:$K$501,6,FALSE),0))</f>
        <v>0</v>
      </c>
      <c r="H423" s="9">
        <f>IF(A423="","",IFERROR(VLOOKUP(A423,'مدخلات الشهر'!$A$2:$K$501,7,FALSE),0))</f>
        <v>0</v>
      </c>
      <c r="I423" s="9">
        <f>IF(A423="","",E423+F423+G423)</f>
        <v>0</v>
      </c>
      <c r="J423" s="9">
        <f>IF(A423="","",IFERROR(VLOOKUP(A423,'بيانات العاملين'!$A$2:$J$501,9,FALSE),0))</f>
        <v>0</v>
      </c>
      <c r="K423" s="9">
        <f>IF(A423="","",J423*'إعدادات'!$B$4)</f>
        <v>0</v>
      </c>
      <c r="L423" s="9">
        <f>IF(A423="","",SUM(MAX(0,MIN(MAX(0,(I423-K423)*'إعدادات'!$B$9-'إعدادات'!$B$8),'إعدادات'!$C$13)-'إعدادات'!$B$13)*'إعدادات'!$D$13,MAX(0,MIN(MAX(0,(I423-K423)*'إعدادات'!$B$9-'إعدادات'!$B$8),'إعدادات'!$C$14)-'إعدادات'!$B$14)*'إعدادات'!$D$14,MAX(0,MIN(MAX(0,(I423-K423)*'إعدادات'!$B$9-'إعدادات'!$B$8),'إعدادات'!$C$15)-'إعدادات'!$B$15)*'إعدادات'!$D$15,MAX(0,MIN(MAX(0,(I423-K423)*'إعدادات'!$B$9-'إعدادات'!$B$8),'إعدادات'!$C$16)-'إعدادات'!$B$16)*'إعدادات'!$D$16,MAX(0,MIN(MAX(0,(I423-K423)*'إعدادات'!$B$9-'إعدادات'!$B$8),'إعدادات'!$C$17)-'إعدادات'!$B$17)*'إعدادات'!$D$17,MAX(0,MIN(MAX(0,(I423-K423)*'إعدادات'!$B$9-'إعدادات'!$B$8),'إعدادات'!$C$18)-'إعدادات'!$B$18)*'إعدادات'!$D$18)/'إعدادات'!$B$9)</f>
        <v>0</v>
      </c>
      <c r="M423" s="9">
        <f>IF(A423="","",IFERROR(VLOOKUP(A423,'مدخلات الشهر'!$A$2:$K$501,8,FALSE),0))</f>
        <v>0</v>
      </c>
      <c r="N423" s="9">
        <f>IF(A423="","",IFERROR(VLOOKUP(A423,'مدخلات الشهر'!$A$2:$K$501,9,FALSE),0))</f>
        <v>0</v>
      </c>
      <c r="O423" s="9">
        <f>IF(A423="","",IFERROR(VLOOKUP(A423,'مدخلات الشهر'!$A$2:$K$501,10,FALSE),0))</f>
        <v>0</v>
      </c>
      <c r="P423" s="9">
        <f>IF(A423="","",SUM(K423:L423,M423:O423))</f>
        <v>0</v>
      </c>
      <c r="Q423" s="9">
        <f>IF(A423="","",E423+F423+G423+H423-P423)</f>
        <v>0</v>
      </c>
      <c r="R423" s="9">
        <f>IF(A423="","",J423*'إعدادات'!$B$5)</f>
        <v>0</v>
      </c>
      <c r="S423" s="9">
        <f>IF(A423="","",Q423+R423)</f>
        <v>0</v>
      </c>
    </row>
    <row r="424" spans="1:19" ht="20" customHeight="1">
      <c r="A424" s="5">
        <f>IF('بيانات العاملين'!A424="","",'بيانات العاملين'!A424)</f>
        <v>0</v>
      </c>
      <c r="B424" s="5">
        <f>IF(A424="","",IFERROR(VLOOKUP(A424,'بيانات العاملين'!$A$2:$J$501,2,FALSE),""))</f>
        <v>0</v>
      </c>
      <c r="C424" s="5">
        <f>IF(A424="","",IFERROR(VLOOKUP(A424,'بيانات العاملين'!$A$2:$J$501,4,FALSE),""))</f>
        <v>0</v>
      </c>
      <c r="D424" s="9">
        <f>IF(A424="","",IFERROR(VLOOKUP(A424,'بيانات العاملين'!$A$2:$J$501,8,FALSE),0))</f>
        <v>0</v>
      </c>
      <c r="E424" s="9">
        <f>IF(A424="","",MAX(0,D424*IFERROR(VLOOKUP(A424,'مدخلات الشهر'!$A$2:$K$501,3,FALSE),0)/(IFERROR(VLOOKUP(A424,'مدخلات الشهر'!$A$2:$K$501,3,FALSE),0)+IFERROR(VLOOKUP(A424,'مدخلات الشهر'!$A$2:$K$501,4,FALSE),0),1)))</f>
        <v>0</v>
      </c>
      <c r="F424" s="9">
        <f>IF(A424="","",IFERROR(VLOOKUP(A424,'مدخلات الشهر'!$A$2:$K$501,5,FALSE),0))</f>
        <v>0</v>
      </c>
      <c r="G424" s="9">
        <f>IF(A424="","",IFERROR(VLOOKUP(A424,'مدخلات الشهر'!$A$2:$K$501,6,FALSE),0))</f>
        <v>0</v>
      </c>
      <c r="H424" s="9">
        <f>IF(A424="","",IFERROR(VLOOKUP(A424,'مدخلات الشهر'!$A$2:$K$501,7,FALSE),0))</f>
        <v>0</v>
      </c>
      <c r="I424" s="9">
        <f>IF(A424="","",E424+F424+G424)</f>
        <v>0</v>
      </c>
      <c r="J424" s="9">
        <f>IF(A424="","",IFERROR(VLOOKUP(A424,'بيانات العاملين'!$A$2:$J$501,9,FALSE),0))</f>
        <v>0</v>
      </c>
      <c r="K424" s="9">
        <f>IF(A424="","",J424*'إعدادات'!$B$4)</f>
        <v>0</v>
      </c>
      <c r="L424" s="9">
        <f>IF(A424="","",SUM(MAX(0,MIN(MAX(0,(I424-K424)*'إعدادات'!$B$9-'إعدادات'!$B$8),'إعدادات'!$C$13)-'إعدادات'!$B$13)*'إعدادات'!$D$13,MAX(0,MIN(MAX(0,(I424-K424)*'إعدادات'!$B$9-'إعدادات'!$B$8),'إعدادات'!$C$14)-'إعدادات'!$B$14)*'إعدادات'!$D$14,MAX(0,MIN(MAX(0,(I424-K424)*'إعدادات'!$B$9-'إعدادات'!$B$8),'إعدادات'!$C$15)-'إعدادات'!$B$15)*'إعدادات'!$D$15,MAX(0,MIN(MAX(0,(I424-K424)*'إعدادات'!$B$9-'إعدادات'!$B$8),'إعدادات'!$C$16)-'إعدادات'!$B$16)*'إعدادات'!$D$16,MAX(0,MIN(MAX(0,(I424-K424)*'إعدادات'!$B$9-'إعدادات'!$B$8),'إعدادات'!$C$17)-'إعدادات'!$B$17)*'إعدادات'!$D$17,MAX(0,MIN(MAX(0,(I424-K424)*'إعدادات'!$B$9-'إعدادات'!$B$8),'إعدادات'!$C$18)-'إعدادات'!$B$18)*'إعدادات'!$D$18)/'إعدادات'!$B$9)</f>
        <v>0</v>
      </c>
      <c r="M424" s="9">
        <f>IF(A424="","",IFERROR(VLOOKUP(A424,'مدخلات الشهر'!$A$2:$K$501,8,FALSE),0))</f>
        <v>0</v>
      </c>
      <c r="N424" s="9">
        <f>IF(A424="","",IFERROR(VLOOKUP(A424,'مدخلات الشهر'!$A$2:$K$501,9,FALSE),0))</f>
        <v>0</v>
      </c>
      <c r="O424" s="9">
        <f>IF(A424="","",IFERROR(VLOOKUP(A424,'مدخلات الشهر'!$A$2:$K$501,10,FALSE),0))</f>
        <v>0</v>
      </c>
      <c r="P424" s="9">
        <f>IF(A424="","",SUM(K424:L424,M424:O424))</f>
        <v>0</v>
      </c>
      <c r="Q424" s="9">
        <f>IF(A424="","",E424+F424+G424+H424-P424)</f>
        <v>0</v>
      </c>
      <c r="R424" s="9">
        <f>IF(A424="","",J424*'إعدادات'!$B$5)</f>
        <v>0</v>
      </c>
      <c r="S424" s="9">
        <f>IF(A424="","",Q424+R424)</f>
        <v>0</v>
      </c>
    </row>
    <row r="425" spans="1:19" ht="20" customHeight="1">
      <c r="A425" s="5">
        <f>IF('بيانات العاملين'!A425="","",'بيانات العاملين'!A425)</f>
        <v>0</v>
      </c>
      <c r="B425" s="5">
        <f>IF(A425="","",IFERROR(VLOOKUP(A425,'بيانات العاملين'!$A$2:$J$501,2,FALSE),""))</f>
        <v>0</v>
      </c>
      <c r="C425" s="5">
        <f>IF(A425="","",IFERROR(VLOOKUP(A425,'بيانات العاملين'!$A$2:$J$501,4,FALSE),""))</f>
        <v>0</v>
      </c>
      <c r="D425" s="9">
        <f>IF(A425="","",IFERROR(VLOOKUP(A425,'بيانات العاملين'!$A$2:$J$501,8,FALSE),0))</f>
        <v>0</v>
      </c>
      <c r="E425" s="9">
        <f>IF(A425="","",MAX(0,D425*IFERROR(VLOOKUP(A425,'مدخلات الشهر'!$A$2:$K$501,3,FALSE),0)/(IFERROR(VLOOKUP(A425,'مدخلات الشهر'!$A$2:$K$501,3,FALSE),0)+IFERROR(VLOOKUP(A425,'مدخلات الشهر'!$A$2:$K$501,4,FALSE),0),1)))</f>
        <v>0</v>
      </c>
      <c r="F425" s="9">
        <f>IF(A425="","",IFERROR(VLOOKUP(A425,'مدخلات الشهر'!$A$2:$K$501,5,FALSE),0))</f>
        <v>0</v>
      </c>
      <c r="G425" s="9">
        <f>IF(A425="","",IFERROR(VLOOKUP(A425,'مدخلات الشهر'!$A$2:$K$501,6,FALSE),0))</f>
        <v>0</v>
      </c>
      <c r="H425" s="9">
        <f>IF(A425="","",IFERROR(VLOOKUP(A425,'مدخلات الشهر'!$A$2:$K$501,7,FALSE),0))</f>
        <v>0</v>
      </c>
      <c r="I425" s="9">
        <f>IF(A425="","",E425+F425+G425)</f>
        <v>0</v>
      </c>
      <c r="J425" s="9">
        <f>IF(A425="","",IFERROR(VLOOKUP(A425,'بيانات العاملين'!$A$2:$J$501,9,FALSE),0))</f>
        <v>0</v>
      </c>
      <c r="K425" s="9">
        <f>IF(A425="","",J425*'إعدادات'!$B$4)</f>
        <v>0</v>
      </c>
      <c r="L425" s="9">
        <f>IF(A425="","",SUM(MAX(0,MIN(MAX(0,(I425-K425)*'إعدادات'!$B$9-'إعدادات'!$B$8),'إعدادات'!$C$13)-'إعدادات'!$B$13)*'إعدادات'!$D$13,MAX(0,MIN(MAX(0,(I425-K425)*'إعدادات'!$B$9-'إعدادات'!$B$8),'إعدادات'!$C$14)-'إعدادات'!$B$14)*'إعدادات'!$D$14,MAX(0,MIN(MAX(0,(I425-K425)*'إعدادات'!$B$9-'إعدادات'!$B$8),'إعدادات'!$C$15)-'إعدادات'!$B$15)*'إعدادات'!$D$15,MAX(0,MIN(MAX(0,(I425-K425)*'إعدادات'!$B$9-'إعدادات'!$B$8),'إعدادات'!$C$16)-'إعدادات'!$B$16)*'إعدادات'!$D$16,MAX(0,MIN(MAX(0,(I425-K425)*'إعدادات'!$B$9-'إعدادات'!$B$8),'إعدادات'!$C$17)-'إعدادات'!$B$17)*'إعدادات'!$D$17,MAX(0,MIN(MAX(0,(I425-K425)*'إعدادات'!$B$9-'إعدادات'!$B$8),'إعدادات'!$C$18)-'إعدادات'!$B$18)*'إعدادات'!$D$18)/'إعدادات'!$B$9)</f>
        <v>0</v>
      </c>
      <c r="M425" s="9">
        <f>IF(A425="","",IFERROR(VLOOKUP(A425,'مدخلات الشهر'!$A$2:$K$501,8,FALSE),0))</f>
        <v>0</v>
      </c>
      <c r="N425" s="9">
        <f>IF(A425="","",IFERROR(VLOOKUP(A425,'مدخلات الشهر'!$A$2:$K$501,9,FALSE),0))</f>
        <v>0</v>
      </c>
      <c r="O425" s="9">
        <f>IF(A425="","",IFERROR(VLOOKUP(A425,'مدخلات الشهر'!$A$2:$K$501,10,FALSE),0))</f>
        <v>0</v>
      </c>
      <c r="P425" s="9">
        <f>IF(A425="","",SUM(K425:L425,M425:O425))</f>
        <v>0</v>
      </c>
      <c r="Q425" s="9">
        <f>IF(A425="","",E425+F425+G425+H425-P425)</f>
        <v>0</v>
      </c>
      <c r="R425" s="9">
        <f>IF(A425="","",J425*'إعدادات'!$B$5)</f>
        <v>0</v>
      </c>
      <c r="S425" s="9">
        <f>IF(A425="","",Q425+R425)</f>
        <v>0</v>
      </c>
    </row>
    <row r="426" spans="1:19" ht="20" customHeight="1">
      <c r="A426" s="5">
        <f>IF('بيانات العاملين'!A426="","",'بيانات العاملين'!A426)</f>
        <v>0</v>
      </c>
      <c r="B426" s="5">
        <f>IF(A426="","",IFERROR(VLOOKUP(A426,'بيانات العاملين'!$A$2:$J$501,2,FALSE),""))</f>
        <v>0</v>
      </c>
      <c r="C426" s="5">
        <f>IF(A426="","",IFERROR(VLOOKUP(A426,'بيانات العاملين'!$A$2:$J$501,4,FALSE),""))</f>
        <v>0</v>
      </c>
      <c r="D426" s="9">
        <f>IF(A426="","",IFERROR(VLOOKUP(A426,'بيانات العاملين'!$A$2:$J$501,8,FALSE),0))</f>
        <v>0</v>
      </c>
      <c r="E426" s="9">
        <f>IF(A426="","",MAX(0,D426*IFERROR(VLOOKUP(A426,'مدخلات الشهر'!$A$2:$K$501,3,FALSE),0)/(IFERROR(VLOOKUP(A426,'مدخلات الشهر'!$A$2:$K$501,3,FALSE),0)+IFERROR(VLOOKUP(A426,'مدخلات الشهر'!$A$2:$K$501,4,FALSE),0),1)))</f>
        <v>0</v>
      </c>
      <c r="F426" s="9">
        <f>IF(A426="","",IFERROR(VLOOKUP(A426,'مدخلات الشهر'!$A$2:$K$501,5,FALSE),0))</f>
        <v>0</v>
      </c>
      <c r="G426" s="9">
        <f>IF(A426="","",IFERROR(VLOOKUP(A426,'مدخلات الشهر'!$A$2:$K$501,6,FALSE),0))</f>
        <v>0</v>
      </c>
      <c r="H426" s="9">
        <f>IF(A426="","",IFERROR(VLOOKUP(A426,'مدخلات الشهر'!$A$2:$K$501,7,FALSE),0))</f>
        <v>0</v>
      </c>
      <c r="I426" s="9">
        <f>IF(A426="","",E426+F426+G426)</f>
        <v>0</v>
      </c>
      <c r="J426" s="9">
        <f>IF(A426="","",IFERROR(VLOOKUP(A426,'بيانات العاملين'!$A$2:$J$501,9,FALSE),0))</f>
        <v>0</v>
      </c>
      <c r="K426" s="9">
        <f>IF(A426="","",J426*'إعدادات'!$B$4)</f>
        <v>0</v>
      </c>
      <c r="L426" s="9">
        <f>IF(A426="","",SUM(MAX(0,MIN(MAX(0,(I426-K426)*'إعدادات'!$B$9-'إعدادات'!$B$8),'إعدادات'!$C$13)-'إعدادات'!$B$13)*'إعدادات'!$D$13,MAX(0,MIN(MAX(0,(I426-K426)*'إعدادات'!$B$9-'إعدادات'!$B$8),'إعدادات'!$C$14)-'إعدادات'!$B$14)*'إعدادات'!$D$14,MAX(0,MIN(MAX(0,(I426-K426)*'إعدادات'!$B$9-'إعدادات'!$B$8),'إعدادات'!$C$15)-'إعدادات'!$B$15)*'إعدادات'!$D$15,MAX(0,MIN(MAX(0,(I426-K426)*'إعدادات'!$B$9-'إعدادات'!$B$8),'إعدادات'!$C$16)-'إعدادات'!$B$16)*'إعدادات'!$D$16,MAX(0,MIN(MAX(0,(I426-K426)*'إعدادات'!$B$9-'إعدادات'!$B$8),'إعدادات'!$C$17)-'إعدادات'!$B$17)*'إعدادات'!$D$17,MAX(0,MIN(MAX(0,(I426-K426)*'إعدادات'!$B$9-'إعدادات'!$B$8),'إعدادات'!$C$18)-'إعدادات'!$B$18)*'إعدادات'!$D$18)/'إعدادات'!$B$9)</f>
        <v>0</v>
      </c>
      <c r="M426" s="9">
        <f>IF(A426="","",IFERROR(VLOOKUP(A426,'مدخلات الشهر'!$A$2:$K$501,8,FALSE),0))</f>
        <v>0</v>
      </c>
      <c r="N426" s="9">
        <f>IF(A426="","",IFERROR(VLOOKUP(A426,'مدخلات الشهر'!$A$2:$K$501,9,FALSE),0))</f>
        <v>0</v>
      </c>
      <c r="O426" s="9">
        <f>IF(A426="","",IFERROR(VLOOKUP(A426,'مدخلات الشهر'!$A$2:$K$501,10,FALSE),0))</f>
        <v>0</v>
      </c>
      <c r="P426" s="9">
        <f>IF(A426="","",SUM(K426:L426,M426:O426))</f>
        <v>0</v>
      </c>
      <c r="Q426" s="9">
        <f>IF(A426="","",E426+F426+G426+H426-P426)</f>
        <v>0</v>
      </c>
      <c r="R426" s="9">
        <f>IF(A426="","",J426*'إعدادات'!$B$5)</f>
        <v>0</v>
      </c>
      <c r="S426" s="9">
        <f>IF(A426="","",Q426+R426)</f>
        <v>0</v>
      </c>
    </row>
    <row r="427" spans="1:19" ht="20" customHeight="1">
      <c r="A427" s="5">
        <f>IF('بيانات العاملين'!A427="","",'بيانات العاملين'!A427)</f>
        <v>0</v>
      </c>
      <c r="B427" s="5">
        <f>IF(A427="","",IFERROR(VLOOKUP(A427,'بيانات العاملين'!$A$2:$J$501,2,FALSE),""))</f>
        <v>0</v>
      </c>
      <c r="C427" s="5">
        <f>IF(A427="","",IFERROR(VLOOKUP(A427,'بيانات العاملين'!$A$2:$J$501,4,FALSE),""))</f>
        <v>0</v>
      </c>
      <c r="D427" s="9">
        <f>IF(A427="","",IFERROR(VLOOKUP(A427,'بيانات العاملين'!$A$2:$J$501,8,FALSE),0))</f>
        <v>0</v>
      </c>
      <c r="E427" s="9">
        <f>IF(A427="","",MAX(0,D427*IFERROR(VLOOKUP(A427,'مدخلات الشهر'!$A$2:$K$501,3,FALSE),0)/(IFERROR(VLOOKUP(A427,'مدخلات الشهر'!$A$2:$K$501,3,FALSE),0)+IFERROR(VLOOKUP(A427,'مدخلات الشهر'!$A$2:$K$501,4,FALSE),0),1)))</f>
        <v>0</v>
      </c>
      <c r="F427" s="9">
        <f>IF(A427="","",IFERROR(VLOOKUP(A427,'مدخلات الشهر'!$A$2:$K$501,5,FALSE),0))</f>
        <v>0</v>
      </c>
      <c r="G427" s="9">
        <f>IF(A427="","",IFERROR(VLOOKUP(A427,'مدخلات الشهر'!$A$2:$K$501,6,FALSE),0))</f>
        <v>0</v>
      </c>
      <c r="H427" s="9">
        <f>IF(A427="","",IFERROR(VLOOKUP(A427,'مدخلات الشهر'!$A$2:$K$501,7,FALSE),0))</f>
        <v>0</v>
      </c>
      <c r="I427" s="9">
        <f>IF(A427="","",E427+F427+G427)</f>
        <v>0</v>
      </c>
      <c r="J427" s="9">
        <f>IF(A427="","",IFERROR(VLOOKUP(A427,'بيانات العاملين'!$A$2:$J$501,9,FALSE),0))</f>
        <v>0</v>
      </c>
      <c r="K427" s="9">
        <f>IF(A427="","",J427*'إعدادات'!$B$4)</f>
        <v>0</v>
      </c>
      <c r="L427" s="9">
        <f>IF(A427="","",SUM(MAX(0,MIN(MAX(0,(I427-K427)*'إعدادات'!$B$9-'إعدادات'!$B$8),'إعدادات'!$C$13)-'إعدادات'!$B$13)*'إعدادات'!$D$13,MAX(0,MIN(MAX(0,(I427-K427)*'إعدادات'!$B$9-'إعدادات'!$B$8),'إعدادات'!$C$14)-'إعدادات'!$B$14)*'إعدادات'!$D$14,MAX(0,MIN(MAX(0,(I427-K427)*'إعدادات'!$B$9-'إعدادات'!$B$8),'إعدادات'!$C$15)-'إعدادات'!$B$15)*'إعدادات'!$D$15,MAX(0,MIN(MAX(0,(I427-K427)*'إعدادات'!$B$9-'إعدادات'!$B$8),'إعدادات'!$C$16)-'إعدادات'!$B$16)*'إعدادات'!$D$16,MAX(0,MIN(MAX(0,(I427-K427)*'إعدادات'!$B$9-'إعدادات'!$B$8),'إعدادات'!$C$17)-'إعدادات'!$B$17)*'إعدادات'!$D$17,MAX(0,MIN(MAX(0,(I427-K427)*'إعدادات'!$B$9-'إعدادات'!$B$8),'إعدادات'!$C$18)-'إعدادات'!$B$18)*'إعدادات'!$D$18)/'إعدادات'!$B$9)</f>
        <v>0</v>
      </c>
      <c r="M427" s="9">
        <f>IF(A427="","",IFERROR(VLOOKUP(A427,'مدخلات الشهر'!$A$2:$K$501,8,FALSE),0))</f>
        <v>0</v>
      </c>
      <c r="N427" s="9">
        <f>IF(A427="","",IFERROR(VLOOKUP(A427,'مدخلات الشهر'!$A$2:$K$501,9,FALSE),0))</f>
        <v>0</v>
      </c>
      <c r="O427" s="9">
        <f>IF(A427="","",IFERROR(VLOOKUP(A427,'مدخلات الشهر'!$A$2:$K$501,10,FALSE),0))</f>
        <v>0</v>
      </c>
      <c r="P427" s="9">
        <f>IF(A427="","",SUM(K427:L427,M427:O427))</f>
        <v>0</v>
      </c>
      <c r="Q427" s="9">
        <f>IF(A427="","",E427+F427+G427+H427-P427)</f>
        <v>0</v>
      </c>
      <c r="R427" s="9">
        <f>IF(A427="","",J427*'إعدادات'!$B$5)</f>
        <v>0</v>
      </c>
      <c r="S427" s="9">
        <f>IF(A427="","",Q427+R427)</f>
        <v>0</v>
      </c>
    </row>
    <row r="428" spans="1:19" ht="20" customHeight="1">
      <c r="A428" s="5">
        <f>IF('بيانات العاملين'!A428="","",'بيانات العاملين'!A428)</f>
        <v>0</v>
      </c>
      <c r="B428" s="5">
        <f>IF(A428="","",IFERROR(VLOOKUP(A428,'بيانات العاملين'!$A$2:$J$501,2,FALSE),""))</f>
        <v>0</v>
      </c>
      <c r="C428" s="5">
        <f>IF(A428="","",IFERROR(VLOOKUP(A428,'بيانات العاملين'!$A$2:$J$501,4,FALSE),""))</f>
        <v>0</v>
      </c>
      <c r="D428" s="9">
        <f>IF(A428="","",IFERROR(VLOOKUP(A428,'بيانات العاملين'!$A$2:$J$501,8,FALSE),0))</f>
        <v>0</v>
      </c>
      <c r="E428" s="9">
        <f>IF(A428="","",MAX(0,D428*IFERROR(VLOOKUP(A428,'مدخلات الشهر'!$A$2:$K$501,3,FALSE),0)/(IFERROR(VLOOKUP(A428,'مدخلات الشهر'!$A$2:$K$501,3,FALSE),0)+IFERROR(VLOOKUP(A428,'مدخلات الشهر'!$A$2:$K$501,4,FALSE),0),1)))</f>
        <v>0</v>
      </c>
      <c r="F428" s="9">
        <f>IF(A428="","",IFERROR(VLOOKUP(A428,'مدخلات الشهر'!$A$2:$K$501,5,FALSE),0))</f>
        <v>0</v>
      </c>
      <c r="G428" s="9">
        <f>IF(A428="","",IFERROR(VLOOKUP(A428,'مدخلات الشهر'!$A$2:$K$501,6,FALSE),0))</f>
        <v>0</v>
      </c>
      <c r="H428" s="9">
        <f>IF(A428="","",IFERROR(VLOOKUP(A428,'مدخلات الشهر'!$A$2:$K$501,7,FALSE),0))</f>
        <v>0</v>
      </c>
      <c r="I428" s="9">
        <f>IF(A428="","",E428+F428+G428)</f>
        <v>0</v>
      </c>
      <c r="J428" s="9">
        <f>IF(A428="","",IFERROR(VLOOKUP(A428,'بيانات العاملين'!$A$2:$J$501,9,FALSE),0))</f>
        <v>0</v>
      </c>
      <c r="K428" s="9">
        <f>IF(A428="","",J428*'إعدادات'!$B$4)</f>
        <v>0</v>
      </c>
      <c r="L428" s="9">
        <f>IF(A428="","",SUM(MAX(0,MIN(MAX(0,(I428-K428)*'إعدادات'!$B$9-'إعدادات'!$B$8),'إعدادات'!$C$13)-'إعدادات'!$B$13)*'إعدادات'!$D$13,MAX(0,MIN(MAX(0,(I428-K428)*'إعدادات'!$B$9-'إعدادات'!$B$8),'إعدادات'!$C$14)-'إعدادات'!$B$14)*'إعدادات'!$D$14,MAX(0,MIN(MAX(0,(I428-K428)*'إعدادات'!$B$9-'إعدادات'!$B$8),'إعدادات'!$C$15)-'إعدادات'!$B$15)*'إعدادات'!$D$15,MAX(0,MIN(MAX(0,(I428-K428)*'إعدادات'!$B$9-'إعدادات'!$B$8),'إعدادات'!$C$16)-'إعدادات'!$B$16)*'إعدادات'!$D$16,MAX(0,MIN(MAX(0,(I428-K428)*'إعدادات'!$B$9-'إعدادات'!$B$8),'إعدادات'!$C$17)-'إعدادات'!$B$17)*'إعدادات'!$D$17,MAX(0,MIN(MAX(0,(I428-K428)*'إعدادات'!$B$9-'إعدادات'!$B$8),'إعدادات'!$C$18)-'إعدادات'!$B$18)*'إعدادات'!$D$18)/'إعدادات'!$B$9)</f>
        <v>0</v>
      </c>
      <c r="M428" s="9">
        <f>IF(A428="","",IFERROR(VLOOKUP(A428,'مدخلات الشهر'!$A$2:$K$501,8,FALSE),0))</f>
        <v>0</v>
      </c>
      <c r="N428" s="9">
        <f>IF(A428="","",IFERROR(VLOOKUP(A428,'مدخلات الشهر'!$A$2:$K$501,9,FALSE),0))</f>
        <v>0</v>
      </c>
      <c r="O428" s="9">
        <f>IF(A428="","",IFERROR(VLOOKUP(A428,'مدخلات الشهر'!$A$2:$K$501,10,FALSE),0))</f>
        <v>0</v>
      </c>
      <c r="P428" s="9">
        <f>IF(A428="","",SUM(K428:L428,M428:O428))</f>
        <v>0</v>
      </c>
      <c r="Q428" s="9">
        <f>IF(A428="","",E428+F428+G428+H428-P428)</f>
        <v>0</v>
      </c>
      <c r="R428" s="9">
        <f>IF(A428="","",J428*'إعدادات'!$B$5)</f>
        <v>0</v>
      </c>
      <c r="S428" s="9">
        <f>IF(A428="","",Q428+R428)</f>
        <v>0</v>
      </c>
    </row>
    <row r="429" spans="1:19" ht="20" customHeight="1">
      <c r="A429" s="5">
        <f>IF('بيانات العاملين'!A429="","",'بيانات العاملين'!A429)</f>
        <v>0</v>
      </c>
      <c r="B429" s="5">
        <f>IF(A429="","",IFERROR(VLOOKUP(A429,'بيانات العاملين'!$A$2:$J$501,2,FALSE),""))</f>
        <v>0</v>
      </c>
      <c r="C429" s="5">
        <f>IF(A429="","",IFERROR(VLOOKUP(A429,'بيانات العاملين'!$A$2:$J$501,4,FALSE),""))</f>
        <v>0</v>
      </c>
      <c r="D429" s="9">
        <f>IF(A429="","",IFERROR(VLOOKUP(A429,'بيانات العاملين'!$A$2:$J$501,8,FALSE),0))</f>
        <v>0</v>
      </c>
      <c r="E429" s="9">
        <f>IF(A429="","",MAX(0,D429*IFERROR(VLOOKUP(A429,'مدخلات الشهر'!$A$2:$K$501,3,FALSE),0)/(IFERROR(VLOOKUP(A429,'مدخلات الشهر'!$A$2:$K$501,3,FALSE),0)+IFERROR(VLOOKUP(A429,'مدخلات الشهر'!$A$2:$K$501,4,FALSE),0),1)))</f>
        <v>0</v>
      </c>
      <c r="F429" s="9">
        <f>IF(A429="","",IFERROR(VLOOKUP(A429,'مدخلات الشهر'!$A$2:$K$501,5,FALSE),0))</f>
        <v>0</v>
      </c>
      <c r="G429" s="9">
        <f>IF(A429="","",IFERROR(VLOOKUP(A429,'مدخلات الشهر'!$A$2:$K$501,6,FALSE),0))</f>
        <v>0</v>
      </c>
      <c r="H429" s="9">
        <f>IF(A429="","",IFERROR(VLOOKUP(A429,'مدخلات الشهر'!$A$2:$K$501,7,FALSE),0))</f>
        <v>0</v>
      </c>
      <c r="I429" s="9">
        <f>IF(A429="","",E429+F429+G429)</f>
        <v>0</v>
      </c>
      <c r="J429" s="9">
        <f>IF(A429="","",IFERROR(VLOOKUP(A429,'بيانات العاملين'!$A$2:$J$501,9,FALSE),0))</f>
        <v>0</v>
      </c>
      <c r="K429" s="9">
        <f>IF(A429="","",J429*'إعدادات'!$B$4)</f>
        <v>0</v>
      </c>
      <c r="L429" s="9">
        <f>IF(A429="","",SUM(MAX(0,MIN(MAX(0,(I429-K429)*'إعدادات'!$B$9-'إعدادات'!$B$8),'إعدادات'!$C$13)-'إعدادات'!$B$13)*'إعدادات'!$D$13,MAX(0,MIN(MAX(0,(I429-K429)*'إعدادات'!$B$9-'إعدادات'!$B$8),'إعدادات'!$C$14)-'إعدادات'!$B$14)*'إعدادات'!$D$14,MAX(0,MIN(MAX(0,(I429-K429)*'إعدادات'!$B$9-'إعدادات'!$B$8),'إعدادات'!$C$15)-'إعدادات'!$B$15)*'إعدادات'!$D$15,MAX(0,MIN(MAX(0,(I429-K429)*'إعدادات'!$B$9-'إعدادات'!$B$8),'إعدادات'!$C$16)-'إعدادات'!$B$16)*'إعدادات'!$D$16,MAX(0,MIN(MAX(0,(I429-K429)*'إعدادات'!$B$9-'إعدادات'!$B$8),'إعدادات'!$C$17)-'إعدادات'!$B$17)*'إعدادات'!$D$17,MAX(0,MIN(MAX(0,(I429-K429)*'إعدادات'!$B$9-'إعدادات'!$B$8),'إعدادات'!$C$18)-'إعدادات'!$B$18)*'إعدادات'!$D$18)/'إعدادات'!$B$9)</f>
        <v>0</v>
      </c>
      <c r="M429" s="9">
        <f>IF(A429="","",IFERROR(VLOOKUP(A429,'مدخلات الشهر'!$A$2:$K$501,8,FALSE),0))</f>
        <v>0</v>
      </c>
      <c r="N429" s="9">
        <f>IF(A429="","",IFERROR(VLOOKUP(A429,'مدخلات الشهر'!$A$2:$K$501,9,FALSE),0))</f>
        <v>0</v>
      </c>
      <c r="O429" s="9">
        <f>IF(A429="","",IFERROR(VLOOKUP(A429,'مدخلات الشهر'!$A$2:$K$501,10,FALSE),0))</f>
        <v>0</v>
      </c>
      <c r="P429" s="9">
        <f>IF(A429="","",SUM(K429:L429,M429:O429))</f>
        <v>0</v>
      </c>
      <c r="Q429" s="9">
        <f>IF(A429="","",E429+F429+G429+H429-P429)</f>
        <v>0</v>
      </c>
      <c r="R429" s="9">
        <f>IF(A429="","",J429*'إعدادات'!$B$5)</f>
        <v>0</v>
      </c>
      <c r="S429" s="9">
        <f>IF(A429="","",Q429+R429)</f>
        <v>0</v>
      </c>
    </row>
    <row r="430" spans="1:19" ht="20" customHeight="1">
      <c r="A430" s="5">
        <f>IF('بيانات العاملين'!A430="","",'بيانات العاملين'!A430)</f>
        <v>0</v>
      </c>
      <c r="B430" s="5">
        <f>IF(A430="","",IFERROR(VLOOKUP(A430,'بيانات العاملين'!$A$2:$J$501,2,FALSE),""))</f>
        <v>0</v>
      </c>
      <c r="C430" s="5">
        <f>IF(A430="","",IFERROR(VLOOKUP(A430,'بيانات العاملين'!$A$2:$J$501,4,FALSE),""))</f>
        <v>0</v>
      </c>
      <c r="D430" s="9">
        <f>IF(A430="","",IFERROR(VLOOKUP(A430,'بيانات العاملين'!$A$2:$J$501,8,FALSE),0))</f>
        <v>0</v>
      </c>
      <c r="E430" s="9">
        <f>IF(A430="","",MAX(0,D430*IFERROR(VLOOKUP(A430,'مدخلات الشهر'!$A$2:$K$501,3,FALSE),0)/(IFERROR(VLOOKUP(A430,'مدخلات الشهر'!$A$2:$K$501,3,FALSE),0)+IFERROR(VLOOKUP(A430,'مدخلات الشهر'!$A$2:$K$501,4,FALSE),0),1)))</f>
        <v>0</v>
      </c>
      <c r="F430" s="9">
        <f>IF(A430="","",IFERROR(VLOOKUP(A430,'مدخلات الشهر'!$A$2:$K$501,5,FALSE),0))</f>
        <v>0</v>
      </c>
      <c r="G430" s="9">
        <f>IF(A430="","",IFERROR(VLOOKUP(A430,'مدخلات الشهر'!$A$2:$K$501,6,FALSE),0))</f>
        <v>0</v>
      </c>
      <c r="H430" s="9">
        <f>IF(A430="","",IFERROR(VLOOKUP(A430,'مدخلات الشهر'!$A$2:$K$501,7,FALSE),0))</f>
        <v>0</v>
      </c>
      <c r="I430" s="9">
        <f>IF(A430="","",E430+F430+G430)</f>
        <v>0</v>
      </c>
      <c r="J430" s="9">
        <f>IF(A430="","",IFERROR(VLOOKUP(A430,'بيانات العاملين'!$A$2:$J$501,9,FALSE),0))</f>
        <v>0</v>
      </c>
      <c r="K430" s="9">
        <f>IF(A430="","",J430*'إعدادات'!$B$4)</f>
        <v>0</v>
      </c>
      <c r="L430" s="9">
        <f>IF(A430="","",SUM(MAX(0,MIN(MAX(0,(I430-K430)*'إعدادات'!$B$9-'إعدادات'!$B$8),'إعدادات'!$C$13)-'إعدادات'!$B$13)*'إعدادات'!$D$13,MAX(0,MIN(MAX(0,(I430-K430)*'إعدادات'!$B$9-'إعدادات'!$B$8),'إعدادات'!$C$14)-'إعدادات'!$B$14)*'إعدادات'!$D$14,MAX(0,MIN(MAX(0,(I430-K430)*'إعدادات'!$B$9-'إعدادات'!$B$8),'إعدادات'!$C$15)-'إعدادات'!$B$15)*'إعدادات'!$D$15,MAX(0,MIN(MAX(0,(I430-K430)*'إعدادات'!$B$9-'إعدادات'!$B$8),'إعدادات'!$C$16)-'إعدادات'!$B$16)*'إعدادات'!$D$16,MAX(0,MIN(MAX(0,(I430-K430)*'إعدادات'!$B$9-'إعدادات'!$B$8),'إعدادات'!$C$17)-'إعدادات'!$B$17)*'إعدادات'!$D$17,MAX(0,MIN(MAX(0,(I430-K430)*'إعدادات'!$B$9-'إعدادات'!$B$8),'إعدادات'!$C$18)-'إعدادات'!$B$18)*'إعدادات'!$D$18)/'إعدادات'!$B$9)</f>
        <v>0</v>
      </c>
      <c r="M430" s="9">
        <f>IF(A430="","",IFERROR(VLOOKUP(A430,'مدخلات الشهر'!$A$2:$K$501,8,FALSE),0))</f>
        <v>0</v>
      </c>
      <c r="N430" s="9">
        <f>IF(A430="","",IFERROR(VLOOKUP(A430,'مدخلات الشهر'!$A$2:$K$501,9,FALSE),0))</f>
        <v>0</v>
      </c>
      <c r="O430" s="9">
        <f>IF(A430="","",IFERROR(VLOOKUP(A430,'مدخلات الشهر'!$A$2:$K$501,10,FALSE),0))</f>
        <v>0</v>
      </c>
      <c r="P430" s="9">
        <f>IF(A430="","",SUM(K430:L430,M430:O430))</f>
        <v>0</v>
      </c>
      <c r="Q430" s="9">
        <f>IF(A430="","",E430+F430+G430+H430-P430)</f>
        <v>0</v>
      </c>
      <c r="R430" s="9">
        <f>IF(A430="","",J430*'إعدادات'!$B$5)</f>
        <v>0</v>
      </c>
      <c r="S430" s="9">
        <f>IF(A430="","",Q430+R430)</f>
        <v>0</v>
      </c>
    </row>
    <row r="431" spans="1:19" ht="20" customHeight="1">
      <c r="A431" s="5">
        <f>IF('بيانات العاملين'!A431="","",'بيانات العاملين'!A431)</f>
        <v>0</v>
      </c>
      <c r="B431" s="5">
        <f>IF(A431="","",IFERROR(VLOOKUP(A431,'بيانات العاملين'!$A$2:$J$501,2,FALSE),""))</f>
        <v>0</v>
      </c>
      <c r="C431" s="5">
        <f>IF(A431="","",IFERROR(VLOOKUP(A431,'بيانات العاملين'!$A$2:$J$501,4,FALSE),""))</f>
        <v>0</v>
      </c>
      <c r="D431" s="9">
        <f>IF(A431="","",IFERROR(VLOOKUP(A431,'بيانات العاملين'!$A$2:$J$501,8,FALSE),0))</f>
        <v>0</v>
      </c>
      <c r="E431" s="9">
        <f>IF(A431="","",MAX(0,D431*IFERROR(VLOOKUP(A431,'مدخلات الشهر'!$A$2:$K$501,3,FALSE),0)/(IFERROR(VLOOKUP(A431,'مدخلات الشهر'!$A$2:$K$501,3,FALSE),0)+IFERROR(VLOOKUP(A431,'مدخلات الشهر'!$A$2:$K$501,4,FALSE),0),1)))</f>
        <v>0</v>
      </c>
      <c r="F431" s="9">
        <f>IF(A431="","",IFERROR(VLOOKUP(A431,'مدخلات الشهر'!$A$2:$K$501,5,FALSE),0))</f>
        <v>0</v>
      </c>
      <c r="G431" s="9">
        <f>IF(A431="","",IFERROR(VLOOKUP(A431,'مدخلات الشهر'!$A$2:$K$501,6,FALSE),0))</f>
        <v>0</v>
      </c>
      <c r="H431" s="9">
        <f>IF(A431="","",IFERROR(VLOOKUP(A431,'مدخلات الشهر'!$A$2:$K$501,7,FALSE),0))</f>
        <v>0</v>
      </c>
      <c r="I431" s="9">
        <f>IF(A431="","",E431+F431+G431)</f>
        <v>0</v>
      </c>
      <c r="J431" s="9">
        <f>IF(A431="","",IFERROR(VLOOKUP(A431,'بيانات العاملين'!$A$2:$J$501,9,FALSE),0))</f>
        <v>0</v>
      </c>
      <c r="K431" s="9">
        <f>IF(A431="","",J431*'إعدادات'!$B$4)</f>
        <v>0</v>
      </c>
      <c r="L431" s="9">
        <f>IF(A431="","",SUM(MAX(0,MIN(MAX(0,(I431-K431)*'إعدادات'!$B$9-'إعدادات'!$B$8),'إعدادات'!$C$13)-'إعدادات'!$B$13)*'إعدادات'!$D$13,MAX(0,MIN(MAX(0,(I431-K431)*'إعدادات'!$B$9-'إعدادات'!$B$8),'إعدادات'!$C$14)-'إعدادات'!$B$14)*'إعدادات'!$D$14,MAX(0,MIN(MAX(0,(I431-K431)*'إعدادات'!$B$9-'إعدادات'!$B$8),'إعدادات'!$C$15)-'إعدادات'!$B$15)*'إعدادات'!$D$15,MAX(0,MIN(MAX(0,(I431-K431)*'إعدادات'!$B$9-'إعدادات'!$B$8),'إعدادات'!$C$16)-'إعدادات'!$B$16)*'إعدادات'!$D$16,MAX(0,MIN(MAX(0,(I431-K431)*'إعدادات'!$B$9-'إعدادات'!$B$8),'إعدادات'!$C$17)-'إعدادات'!$B$17)*'إعدادات'!$D$17,MAX(0,MIN(MAX(0,(I431-K431)*'إعدادات'!$B$9-'إعدادات'!$B$8),'إعدادات'!$C$18)-'إعدادات'!$B$18)*'إعدادات'!$D$18)/'إعدادات'!$B$9)</f>
        <v>0</v>
      </c>
      <c r="M431" s="9">
        <f>IF(A431="","",IFERROR(VLOOKUP(A431,'مدخلات الشهر'!$A$2:$K$501,8,FALSE),0))</f>
        <v>0</v>
      </c>
      <c r="N431" s="9">
        <f>IF(A431="","",IFERROR(VLOOKUP(A431,'مدخلات الشهر'!$A$2:$K$501,9,FALSE),0))</f>
        <v>0</v>
      </c>
      <c r="O431" s="9">
        <f>IF(A431="","",IFERROR(VLOOKUP(A431,'مدخلات الشهر'!$A$2:$K$501,10,FALSE),0))</f>
        <v>0</v>
      </c>
      <c r="P431" s="9">
        <f>IF(A431="","",SUM(K431:L431,M431:O431))</f>
        <v>0</v>
      </c>
      <c r="Q431" s="9">
        <f>IF(A431="","",E431+F431+G431+H431-P431)</f>
        <v>0</v>
      </c>
      <c r="R431" s="9">
        <f>IF(A431="","",J431*'إعدادات'!$B$5)</f>
        <v>0</v>
      </c>
      <c r="S431" s="9">
        <f>IF(A431="","",Q431+R431)</f>
        <v>0</v>
      </c>
    </row>
    <row r="432" spans="1:19" ht="20" customHeight="1">
      <c r="A432" s="5">
        <f>IF('بيانات العاملين'!A432="","",'بيانات العاملين'!A432)</f>
        <v>0</v>
      </c>
      <c r="B432" s="5">
        <f>IF(A432="","",IFERROR(VLOOKUP(A432,'بيانات العاملين'!$A$2:$J$501,2,FALSE),""))</f>
        <v>0</v>
      </c>
      <c r="C432" s="5">
        <f>IF(A432="","",IFERROR(VLOOKUP(A432,'بيانات العاملين'!$A$2:$J$501,4,FALSE),""))</f>
        <v>0</v>
      </c>
      <c r="D432" s="9">
        <f>IF(A432="","",IFERROR(VLOOKUP(A432,'بيانات العاملين'!$A$2:$J$501,8,FALSE),0))</f>
        <v>0</v>
      </c>
      <c r="E432" s="9">
        <f>IF(A432="","",MAX(0,D432*IFERROR(VLOOKUP(A432,'مدخلات الشهر'!$A$2:$K$501,3,FALSE),0)/(IFERROR(VLOOKUP(A432,'مدخلات الشهر'!$A$2:$K$501,3,FALSE),0)+IFERROR(VLOOKUP(A432,'مدخلات الشهر'!$A$2:$K$501,4,FALSE),0),1)))</f>
        <v>0</v>
      </c>
      <c r="F432" s="9">
        <f>IF(A432="","",IFERROR(VLOOKUP(A432,'مدخلات الشهر'!$A$2:$K$501,5,FALSE),0))</f>
        <v>0</v>
      </c>
      <c r="G432" s="9">
        <f>IF(A432="","",IFERROR(VLOOKUP(A432,'مدخلات الشهر'!$A$2:$K$501,6,FALSE),0))</f>
        <v>0</v>
      </c>
      <c r="H432" s="9">
        <f>IF(A432="","",IFERROR(VLOOKUP(A432,'مدخلات الشهر'!$A$2:$K$501,7,FALSE),0))</f>
        <v>0</v>
      </c>
      <c r="I432" s="9">
        <f>IF(A432="","",E432+F432+G432)</f>
        <v>0</v>
      </c>
      <c r="J432" s="9">
        <f>IF(A432="","",IFERROR(VLOOKUP(A432,'بيانات العاملين'!$A$2:$J$501,9,FALSE),0))</f>
        <v>0</v>
      </c>
      <c r="K432" s="9">
        <f>IF(A432="","",J432*'إعدادات'!$B$4)</f>
        <v>0</v>
      </c>
      <c r="L432" s="9">
        <f>IF(A432="","",SUM(MAX(0,MIN(MAX(0,(I432-K432)*'إعدادات'!$B$9-'إعدادات'!$B$8),'إعدادات'!$C$13)-'إعدادات'!$B$13)*'إعدادات'!$D$13,MAX(0,MIN(MAX(0,(I432-K432)*'إعدادات'!$B$9-'إعدادات'!$B$8),'إعدادات'!$C$14)-'إعدادات'!$B$14)*'إعدادات'!$D$14,MAX(0,MIN(MAX(0,(I432-K432)*'إعدادات'!$B$9-'إعدادات'!$B$8),'إعدادات'!$C$15)-'إعدادات'!$B$15)*'إعدادات'!$D$15,MAX(0,MIN(MAX(0,(I432-K432)*'إعدادات'!$B$9-'إعدادات'!$B$8),'إعدادات'!$C$16)-'إعدادات'!$B$16)*'إعدادات'!$D$16,MAX(0,MIN(MAX(0,(I432-K432)*'إعدادات'!$B$9-'إعدادات'!$B$8),'إعدادات'!$C$17)-'إعدادات'!$B$17)*'إعدادات'!$D$17,MAX(0,MIN(MAX(0,(I432-K432)*'إعدادات'!$B$9-'إعدادات'!$B$8),'إعدادات'!$C$18)-'إعدادات'!$B$18)*'إعدادات'!$D$18)/'إعدادات'!$B$9)</f>
        <v>0</v>
      </c>
      <c r="M432" s="9">
        <f>IF(A432="","",IFERROR(VLOOKUP(A432,'مدخلات الشهر'!$A$2:$K$501,8,FALSE),0))</f>
        <v>0</v>
      </c>
      <c r="N432" s="9">
        <f>IF(A432="","",IFERROR(VLOOKUP(A432,'مدخلات الشهر'!$A$2:$K$501,9,FALSE),0))</f>
        <v>0</v>
      </c>
      <c r="O432" s="9">
        <f>IF(A432="","",IFERROR(VLOOKUP(A432,'مدخلات الشهر'!$A$2:$K$501,10,FALSE),0))</f>
        <v>0</v>
      </c>
      <c r="P432" s="9">
        <f>IF(A432="","",SUM(K432:L432,M432:O432))</f>
        <v>0</v>
      </c>
      <c r="Q432" s="9">
        <f>IF(A432="","",E432+F432+G432+H432-P432)</f>
        <v>0</v>
      </c>
      <c r="R432" s="9">
        <f>IF(A432="","",J432*'إعدادات'!$B$5)</f>
        <v>0</v>
      </c>
      <c r="S432" s="9">
        <f>IF(A432="","",Q432+R432)</f>
        <v>0</v>
      </c>
    </row>
    <row r="433" spans="1:19" ht="20" customHeight="1">
      <c r="A433" s="5">
        <f>IF('بيانات العاملين'!A433="","",'بيانات العاملين'!A433)</f>
        <v>0</v>
      </c>
      <c r="B433" s="5">
        <f>IF(A433="","",IFERROR(VLOOKUP(A433,'بيانات العاملين'!$A$2:$J$501,2,FALSE),""))</f>
        <v>0</v>
      </c>
      <c r="C433" s="5">
        <f>IF(A433="","",IFERROR(VLOOKUP(A433,'بيانات العاملين'!$A$2:$J$501,4,FALSE),""))</f>
        <v>0</v>
      </c>
      <c r="D433" s="9">
        <f>IF(A433="","",IFERROR(VLOOKUP(A433,'بيانات العاملين'!$A$2:$J$501,8,FALSE),0))</f>
        <v>0</v>
      </c>
      <c r="E433" s="9">
        <f>IF(A433="","",MAX(0,D433*IFERROR(VLOOKUP(A433,'مدخلات الشهر'!$A$2:$K$501,3,FALSE),0)/(IFERROR(VLOOKUP(A433,'مدخلات الشهر'!$A$2:$K$501,3,FALSE),0)+IFERROR(VLOOKUP(A433,'مدخلات الشهر'!$A$2:$K$501,4,FALSE),0),1)))</f>
        <v>0</v>
      </c>
      <c r="F433" s="9">
        <f>IF(A433="","",IFERROR(VLOOKUP(A433,'مدخلات الشهر'!$A$2:$K$501,5,FALSE),0))</f>
        <v>0</v>
      </c>
      <c r="G433" s="9">
        <f>IF(A433="","",IFERROR(VLOOKUP(A433,'مدخلات الشهر'!$A$2:$K$501,6,FALSE),0))</f>
        <v>0</v>
      </c>
      <c r="H433" s="9">
        <f>IF(A433="","",IFERROR(VLOOKUP(A433,'مدخلات الشهر'!$A$2:$K$501,7,FALSE),0))</f>
        <v>0</v>
      </c>
      <c r="I433" s="9">
        <f>IF(A433="","",E433+F433+G433)</f>
        <v>0</v>
      </c>
      <c r="J433" s="9">
        <f>IF(A433="","",IFERROR(VLOOKUP(A433,'بيانات العاملين'!$A$2:$J$501,9,FALSE),0))</f>
        <v>0</v>
      </c>
      <c r="K433" s="9">
        <f>IF(A433="","",J433*'إعدادات'!$B$4)</f>
        <v>0</v>
      </c>
      <c r="L433" s="9">
        <f>IF(A433="","",SUM(MAX(0,MIN(MAX(0,(I433-K433)*'إعدادات'!$B$9-'إعدادات'!$B$8),'إعدادات'!$C$13)-'إعدادات'!$B$13)*'إعدادات'!$D$13,MAX(0,MIN(MAX(0,(I433-K433)*'إعدادات'!$B$9-'إعدادات'!$B$8),'إعدادات'!$C$14)-'إعدادات'!$B$14)*'إعدادات'!$D$14,MAX(0,MIN(MAX(0,(I433-K433)*'إعدادات'!$B$9-'إعدادات'!$B$8),'إعدادات'!$C$15)-'إعدادات'!$B$15)*'إعدادات'!$D$15,MAX(0,MIN(MAX(0,(I433-K433)*'إعدادات'!$B$9-'إعدادات'!$B$8),'إعدادات'!$C$16)-'إعدادات'!$B$16)*'إعدادات'!$D$16,MAX(0,MIN(MAX(0,(I433-K433)*'إعدادات'!$B$9-'إعدادات'!$B$8),'إعدادات'!$C$17)-'إعدادات'!$B$17)*'إعدادات'!$D$17,MAX(0,MIN(MAX(0,(I433-K433)*'إعدادات'!$B$9-'إعدادات'!$B$8),'إعدادات'!$C$18)-'إعدادات'!$B$18)*'إعدادات'!$D$18)/'إعدادات'!$B$9)</f>
        <v>0</v>
      </c>
      <c r="M433" s="9">
        <f>IF(A433="","",IFERROR(VLOOKUP(A433,'مدخلات الشهر'!$A$2:$K$501,8,FALSE),0))</f>
        <v>0</v>
      </c>
      <c r="N433" s="9">
        <f>IF(A433="","",IFERROR(VLOOKUP(A433,'مدخلات الشهر'!$A$2:$K$501,9,FALSE),0))</f>
        <v>0</v>
      </c>
      <c r="O433" s="9">
        <f>IF(A433="","",IFERROR(VLOOKUP(A433,'مدخلات الشهر'!$A$2:$K$501,10,FALSE),0))</f>
        <v>0</v>
      </c>
      <c r="P433" s="9">
        <f>IF(A433="","",SUM(K433:L433,M433:O433))</f>
        <v>0</v>
      </c>
      <c r="Q433" s="9">
        <f>IF(A433="","",E433+F433+G433+H433-P433)</f>
        <v>0</v>
      </c>
      <c r="R433" s="9">
        <f>IF(A433="","",J433*'إعدادات'!$B$5)</f>
        <v>0</v>
      </c>
      <c r="S433" s="9">
        <f>IF(A433="","",Q433+R433)</f>
        <v>0</v>
      </c>
    </row>
    <row r="434" spans="1:19" ht="20" customHeight="1">
      <c r="A434" s="5">
        <f>IF('بيانات العاملين'!A434="","",'بيانات العاملين'!A434)</f>
        <v>0</v>
      </c>
      <c r="B434" s="5">
        <f>IF(A434="","",IFERROR(VLOOKUP(A434,'بيانات العاملين'!$A$2:$J$501,2,FALSE),""))</f>
        <v>0</v>
      </c>
      <c r="C434" s="5">
        <f>IF(A434="","",IFERROR(VLOOKUP(A434,'بيانات العاملين'!$A$2:$J$501,4,FALSE),""))</f>
        <v>0</v>
      </c>
      <c r="D434" s="9">
        <f>IF(A434="","",IFERROR(VLOOKUP(A434,'بيانات العاملين'!$A$2:$J$501,8,FALSE),0))</f>
        <v>0</v>
      </c>
      <c r="E434" s="9">
        <f>IF(A434="","",MAX(0,D434*IFERROR(VLOOKUP(A434,'مدخلات الشهر'!$A$2:$K$501,3,FALSE),0)/(IFERROR(VLOOKUP(A434,'مدخلات الشهر'!$A$2:$K$501,3,FALSE),0)+IFERROR(VLOOKUP(A434,'مدخلات الشهر'!$A$2:$K$501,4,FALSE),0),1)))</f>
        <v>0</v>
      </c>
      <c r="F434" s="9">
        <f>IF(A434="","",IFERROR(VLOOKUP(A434,'مدخلات الشهر'!$A$2:$K$501,5,FALSE),0))</f>
        <v>0</v>
      </c>
      <c r="G434" s="9">
        <f>IF(A434="","",IFERROR(VLOOKUP(A434,'مدخلات الشهر'!$A$2:$K$501,6,FALSE),0))</f>
        <v>0</v>
      </c>
      <c r="H434" s="9">
        <f>IF(A434="","",IFERROR(VLOOKUP(A434,'مدخلات الشهر'!$A$2:$K$501,7,FALSE),0))</f>
        <v>0</v>
      </c>
      <c r="I434" s="9">
        <f>IF(A434="","",E434+F434+G434)</f>
        <v>0</v>
      </c>
      <c r="J434" s="9">
        <f>IF(A434="","",IFERROR(VLOOKUP(A434,'بيانات العاملين'!$A$2:$J$501,9,FALSE),0))</f>
        <v>0</v>
      </c>
      <c r="K434" s="9">
        <f>IF(A434="","",J434*'إعدادات'!$B$4)</f>
        <v>0</v>
      </c>
      <c r="L434" s="9">
        <f>IF(A434="","",SUM(MAX(0,MIN(MAX(0,(I434-K434)*'إعدادات'!$B$9-'إعدادات'!$B$8),'إعدادات'!$C$13)-'إعدادات'!$B$13)*'إعدادات'!$D$13,MAX(0,MIN(MAX(0,(I434-K434)*'إعدادات'!$B$9-'إعدادات'!$B$8),'إعدادات'!$C$14)-'إعدادات'!$B$14)*'إعدادات'!$D$14,MAX(0,MIN(MAX(0,(I434-K434)*'إعدادات'!$B$9-'إعدادات'!$B$8),'إعدادات'!$C$15)-'إعدادات'!$B$15)*'إعدادات'!$D$15,MAX(0,MIN(MAX(0,(I434-K434)*'إعدادات'!$B$9-'إعدادات'!$B$8),'إعدادات'!$C$16)-'إعدادات'!$B$16)*'إعدادات'!$D$16,MAX(0,MIN(MAX(0,(I434-K434)*'إعدادات'!$B$9-'إعدادات'!$B$8),'إعدادات'!$C$17)-'إعدادات'!$B$17)*'إعدادات'!$D$17,MAX(0,MIN(MAX(0,(I434-K434)*'إعدادات'!$B$9-'إعدادات'!$B$8),'إعدادات'!$C$18)-'إعدادات'!$B$18)*'إعدادات'!$D$18)/'إعدادات'!$B$9)</f>
        <v>0</v>
      </c>
      <c r="M434" s="9">
        <f>IF(A434="","",IFERROR(VLOOKUP(A434,'مدخلات الشهر'!$A$2:$K$501,8,FALSE),0))</f>
        <v>0</v>
      </c>
      <c r="N434" s="9">
        <f>IF(A434="","",IFERROR(VLOOKUP(A434,'مدخلات الشهر'!$A$2:$K$501,9,FALSE),0))</f>
        <v>0</v>
      </c>
      <c r="O434" s="9">
        <f>IF(A434="","",IFERROR(VLOOKUP(A434,'مدخلات الشهر'!$A$2:$K$501,10,FALSE),0))</f>
        <v>0</v>
      </c>
      <c r="P434" s="9">
        <f>IF(A434="","",SUM(K434:L434,M434:O434))</f>
        <v>0</v>
      </c>
      <c r="Q434" s="9">
        <f>IF(A434="","",E434+F434+G434+H434-P434)</f>
        <v>0</v>
      </c>
      <c r="R434" s="9">
        <f>IF(A434="","",J434*'إعدادات'!$B$5)</f>
        <v>0</v>
      </c>
      <c r="S434" s="9">
        <f>IF(A434="","",Q434+R434)</f>
        <v>0</v>
      </c>
    </row>
    <row r="435" spans="1:19" ht="20" customHeight="1">
      <c r="A435" s="5">
        <f>IF('بيانات العاملين'!A435="","",'بيانات العاملين'!A435)</f>
        <v>0</v>
      </c>
      <c r="B435" s="5">
        <f>IF(A435="","",IFERROR(VLOOKUP(A435,'بيانات العاملين'!$A$2:$J$501,2,FALSE),""))</f>
        <v>0</v>
      </c>
      <c r="C435" s="5">
        <f>IF(A435="","",IFERROR(VLOOKUP(A435,'بيانات العاملين'!$A$2:$J$501,4,FALSE),""))</f>
        <v>0</v>
      </c>
      <c r="D435" s="9">
        <f>IF(A435="","",IFERROR(VLOOKUP(A435,'بيانات العاملين'!$A$2:$J$501,8,FALSE),0))</f>
        <v>0</v>
      </c>
      <c r="E435" s="9">
        <f>IF(A435="","",MAX(0,D435*IFERROR(VLOOKUP(A435,'مدخلات الشهر'!$A$2:$K$501,3,FALSE),0)/(IFERROR(VLOOKUP(A435,'مدخلات الشهر'!$A$2:$K$501,3,FALSE),0)+IFERROR(VLOOKUP(A435,'مدخلات الشهر'!$A$2:$K$501,4,FALSE),0),1)))</f>
        <v>0</v>
      </c>
      <c r="F435" s="9">
        <f>IF(A435="","",IFERROR(VLOOKUP(A435,'مدخلات الشهر'!$A$2:$K$501,5,FALSE),0))</f>
        <v>0</v>
      </c>
      <c r="G435" s="9">
        <f>IF(A435="","",IFERROR(VLOOKUP(A435,'مدخلات الشهر'!$A$2:$K$501,6,FALSE),0))</f>
        <v>0</v>
      </c>
      <c r="H435" s="9">
        <f>IF(A435="","",IFERROR(VLOOKUP(A435,'مدخلات الشهر'!$A$2:$K$501,7,FALSE),0))</f>
        <v>0</v>
      </c>
      <c r="I435" s="9">
        <f>IF(A435="","",E435+F435+G435)</f>
        <v>0</v>
      </c>
      <c r="J435" s="9">
        <f>IF(A435="","",IFERROR(VLOOKUP(A435,'بيانات العاملين'!$A$2:$J$501,9,FALSE),0))</f>
        <v>0</v>
      </c>
      <c r="K435" s="9">
        <f>IF(A435="","",J435*'إعدادات'!$B$4)</f>
        <v>0</v>
      </c>
      <c r="L435" s="9">
        <f>IF(A435="","",SUM(MAX(0,MIN(MAX(0,(I435-K435)*'إعدادات'!$B$9-'إعدادات'!$B$8),'إعدادات'!$C$13)-'إعدادات'!$B$13)*'إعدادات'!$D$13,MAX(0,MIN(MAX(0,(I435-K435)*'إعدادات'!$B$9-'إعدادات'!$B$8),'إعدادات'!$C$14)-'إعدادات'!$B$14)*'إعدادات'!$D$14,MAX(0,MIN(MAX(0,(I435-K435)*'إعدادات'!$B$9-'إعدادات'!$B$8),'إعدادات'!$C$15)-'إعدادات'!$B$15)*'إعدادات'!$D$15,MAX(0,MIN(MAX(0,(I435-K435)*'إعدادات'!$B$9-'إعدادات'!$B$8),'إعدادات'!$C$16)-'إعدادات'!$B$16)*'إعدادات'!$D$16,MAX(0,MIN(MAX(0,(I435-K435)*'إعدادات'!$B$9-'إعدادات'!$B$8),'إعدادات'!$C$17)-'إعدادات'!$B$17)*'إعدادات'!$D$17,MAX(0,MIN(MAX(0,(I435-K435)*'إعدادات'!$B$9-'إعدادات'!$B$8),'إعدادات'!$C$18)-'إعدادات'!$B$18)*'إعدادات'!$D$18)/'إعدادات'!$B$9)</f>
        <v>0</v>
      </c>
      <c r="M435" s="9">
        <f>IF(A435="","",IFERROR(VLOOKUP(A435,'مدخلات الشهر'!$A$2:$K$501,8,FALSE),0))</f>
        <v>0</v>
      </c>
      <c r="N435" s="9">
        <f>IF(A435="","",IFERROR(VLOOKUP(A435,'مدخلات الشهر'!$A$2:$K$501,9,FALSE),0))</f>
        <v>0</v>
      </c>
      <c r="O435" s="9">
        <f>IF(A435="","",IFERROR(VLOOKUP(A435,'مدخلات الشهر'!$A$2:$K$501,10,FALSE),0))</f>
        <v>0</v>
      </c>
      <c r="P435" s="9">
        <f>IF(A435="","",SUM(K435:L435,M435:O435))</f>
        <v>0</v>
      </c>
      <c r="Q435" s="9">
        <f>IF(A435="","",E435+F435+G435+H435-P435)</f>
        <v>0</v>
      </c>
      <c r="R435" s="9">
        <f>IF(A435="","",J435*'إعدادات'!$B$5)</f>
        <v>0</v>
      </c>
      <c r="S435" s="9">
        <f>IF(A435="","",Q435+R435)</f>
        <v>0</v>
      </c>
    </row>
    <row r="436" spans="1:19" ht="20" customHeight="1">
      <c r="A436" s="5">
        <f>IF('بيانات العاملين'!A436="","",'بيانات العاملين'!A436)</f>
        <v>0</v>
      </c>
      <c r="B436" s="5">
        <f>IF(A436="","",IFERROR(VLOOKUP(A436,'بيانات العاملين'!$A$2:$J$501,2,FALSE),""))</f>
        <v>0</v>
      </c>
      <c r="C436" s="5">
        <f>IF(A436="","",IFERROR(VLOOKUP(A436,'بيانات العاملين'!$A$2:$J$501,4,FALSE),""))</f>
        <v>0</v>
      </c>
      <c r="D436" s="9">
        <f>IF(A436="","",IFERROR(VLOOKUP(A436,'بيانات العاملين'!$A$2:$J$501,8,FALSE),0))</f>
        <v>0</v>
      </c>
      <c r="E436" s="9">
        <f>IF(A436="","",MAX(0,D436*IFERROR(VLOOKUP(A436,'مدخلات الشهر'!$A$2:$K$501,3,FALSE),0)/(IFERROR(VLOOKUP(A436,'مدخلات الشهر'!$A$2:$K$501,3,FALSE),0)+IFERROR(VLOOKUP(A436,'مدخلات الشهر'!$A$2:$K$501,4,FALSE),0),1)))</f>
        <v>0</v>
      </c>
      <c r="F436" s="9">
        <f>IF(A436="","",IFERROR(VLOOKUP(A436,'مدخلات الشهر'!$A$2:$K$501,5,FALSE),0))</f>
        <v>0</v>
      </c>
      <c r="G436" s="9">
        <f>IF(A436="","",IFERROR(VLOOKUP(A436,'مدخلات الشهر'!$A$2:$K$501,6,FALSE),0))</f>
        <v>0</v>
      </c>
      <c r="H436" s="9">
        <f>IF(A436="","",IFERROR(VLOOKUP(A436,'مدخلات الشهر'!$A$2:$K$501,7,FALSE),0))</f>
        <v>0</v>
      </c>
      <c r="I436" s="9">
        <f>IF(A436="","",E436+F436+G436)</f>
        <v>0</v>
      </c>
      <c r="J436" s="9">
        <f>IF(A436="","",IFERROR(VLOOKUP(A436,'بيانات العاملين'!$A$2:$J$501,9,FALSE),0))</f>
        <v>0</v>
      </c>
      <c r="K436" s="9">
        <f>IF(A436="","",J436*'إعدادات'!$B$4)</f>
        <v>0</v>
      </c>
      <c r="L436" s="9">
        <f>IF(A436="","",SUM(MAX(0,MIN(MAX(0,(I436-K436)*'إعدادات'!$B$9-'إعدادات'!$B$8),'إعدادات'!$C$13)-'إعدادات'!$B$13)*'إعدادات'!$D$13,MAX(0,MIN(MAX(0,(I436-K436)*'إعدادات'!$B$9-'إعدادات'!$B$8),'إعدادات'!$C$14)-'إعدادات'!$B$14)*'إعدادات'!$D$14,MAX(0,MIN(MAX(0,(I436-K436)*'إعدادات'!$B$9-'إعدادات'!$B$8),'إعدادات'!$C$15)-'إعدادات'!$B$15)*'إعدادات'!$D$15,MAX(0,MIN(MAX(0,(I436-K436)*'إعدادات'!$B$9-'إعدادات'!$B$8),'إعدادات'!$C$16)-'إعدادات'!$B$16)*'إعدادات'!$D$16,MAX(0,MIN(MAX(0,(I436-K436)*'إعدادات'!$B$9-'إعدادات'!$B$8),'إعدادات'!$C$17)-'إعدادات'!$B$17)*'إعدادات'!$D$17,MAX(0,MIN(MAX(0,(I436-K436)*'إعدادات'!$B$9-'إعدادات'!$B$8),'إعدادات'!$C$18)-'إعدادات'!$B$18)*'إعدادات'!$D$18)/'إعدادات'!$B$9)</f>
        <v>0</v>
      </c>
      <c r="M436" s="9">
        <f>IF(A436="","",IFERROR(VLOOKUP(A436,'مدخلات الشهر'!$A$2:$K$501,8,FALSE),0))</f>
        <v>0</v>
      </c>
      <c r="N436" s="9">
        <f>IF(A436="","",IFERROR(VLOOKUP(A436,'مدخلات الشهر'!$A$2:$K$501,9,FALSE),0))</f>
        <v>0</v>
      </c>
      <c r="O436" s="9">
        <f>IF(A436="","",IFERROR(VLOOKUP(A436,'مدخلات الشهر'!$A$2:$K$501,10,FALSE),0))</f>
        <v>0</v>
      </c>
      <c r="P436" s="9">
        <f>IF(A436="","",SUM(K436:L436,M436:O436))</f>
        <v>0</v>
      </c>
      <c r="Q436" s="9">
        <f>IF(A436="","",E436+F436+G436+H436-P436)</f>
        <v>0</v>
      </c>
      <c r="R436" s="9">
        <f>IF(A436="","",J436*'إعدادات'!$B$5)</f>
        <v>0</v>
      </c>
      <c r="S436" s="9">
        <f>IF(A436="","",Q436+R436)</f>
        <v>0</v>
      </c>
    </row>
    <row r="437" spans="1:19" ht="20" customHeight="1">
      <c r="A437" s="5">
        <f>IF('بيانات العاملين'!A437="","",'بيانات العاملين'!A437)</f>
        <v>0</v>
      </c>
      <c r="B437" s="5">
        <f>IF(A437="","",IFERROR(VLOOKUP(A437,'بيانات العاملين'!$A$2:$J$501,2,FALSE),""))</f>
        <v>0</v>
      </c>
      <c r="C437" s="5">
        <f>IF(A437="","",IFERROR(VLOOKUP(A437,'بيانات العاملين'!$A$2:$J$501,4,FALSE),""))</f>
        <v>0</v>
      </c>
      <c r="D437" s="9">
        <f>IF(A437="","",IFERROR(VLOOKUP(A437,'بيانات العاملين'!$A$2:$J$501,8,FALSE),0))</f>
        <v>0</v>
      </c>
      <c r="E437" s="9">
        <f>IF(A437="","",MAX(0,D437*IFERROR(VLOOKUP(A437,'مدخلات الشهر'!$A$2:$K$501,3,FALSE),0)/(IFERROR(VLOOKUP(A437,'مدخلات الشهر'!$A$2:$K$501,3,FALSE),0)+IFERROR(VLOOKUP(A437,'مدخلات الشهر'!$A$2:$K$501,4,FALSE),0),1)))</f>
        <v>0</v>
      </c>
      <c r="F437" s="9">
        <f>IF(A437="","",IFERROR(VLOOKUP(A437,'مدخلات الشهر'!$A$2:$K$501,5,FALSE),0))</f>
        <v>0</v>
      </c>
      <c r="G437" s="9">
        <f>IF(A437="","",IFERROR(VLOOKUP(A437,'مدخلات الشهر'!$A$2:$K$501,6,FALSE),0))</f>
        <v>0</v>
      </c>
      <c r="H437" s="9">
        <f>IF(A437="","",IFERROR(VLOOKUP(A437,'مدخلات الشهر'!$A$2:$K$501,7,FALSE),0))</f>
        <v>0</v>
      </c>
      <c r="I437" s="9">
        <f>IF(A437="","",E437+F437+G437)</f>
        <v>0</v>
      </c>
      <c r="J437" s="9">
        <f>IF(A437="","",IFERROR(VLOOKUP(A437,'بيانات العاملين'!$A$2:$J$501,9,FALSE),0))</f>
        <v>0</v>
      </c>
      <c r="K437" s="9">
        <f>IF(A437="","",J437*'إعدادات'!$B$4)</f>
        <v>0</v>
      </c>
      <c r="L437" s="9">
        <f>IF(A437="","",SUM(MAX(0,MIN(MAX(0,(I437-K437)*'إعدادات'!$B$9-'إعدادات'!$B$8),'إعدادات'!$C$13)-'إعدادات'!$B$13)*'إعدادات'!$D$13,MAX(0,MIN(MAX(0,(I437-K437)*'إعدادات'!$B$9-'إعدادات'!$B$8),'إعدادات'!$C$14)-'إعدادات'!$B$14)*'إعدادات'!$D$14,MAX(0,MIN(MAX(0,(I437-K437)*'إعدادات'!$B$9-'إعدادات'!$B$8),'إعدادات'!$C$15)-'إعدادات'!$B$15)*'إعدادات'!$D$15,MAX(0,MIN(MAX(0,(I437-K437)*'إعدادات'!$B$9-'إعدادات'!$B$8),'إعدادات'!$C$16)-'إعدادات'!$B$16)*'إعدادات'!$D$16,MAX(0,MIN(MAX(0,(I437-K437)*'إعدادات'!$B$9-'إعدادات'!$B$8),'إعدادات'!$C$17)-'إعدادات'!$B$17)*'إعدادات'!$D$17,MAX(0,MIN(MAX(0,(I437-K437)*'إعدادات'!$B$9-'إعدادات'!$B$8),'إعدادات'!$C$18)-'إعدادات'!$B$18)*'إعدادات'!$D$18)/'إعدادات'!$B$9)</f>
        <v>0</v>
      </c>
      <c r="M437" s="9">
        <f>IF(A437="","",IFERROR(VLOOKUP(A437,'مدخلات الشهر'!$A$2:$K$501,8,FALSE),0))</f>
        <v>0</v>
      </c>
      <c r="N437" s="9">
        <f>IF(A437="","",IFERROR(VLOOKUP(A437,'مدخلات الشهر'!$A$2:$K$501,9,FALSE),0))</f>
        <v>0</v>
      </c>
      <c r="O437" s="9">
        <f>IF(A437="","",IFERROR(VLOOKUP(A437,'مدخلات الشهر'!$A$2:$K$501,10,FALSE),0))</f>
        <v>0</v>
      </c>
      <c r="P437" s="9">
        <f>IF(A437="","",SUM(K437:L437,M437:O437))</f>
        <v>0</v>
      </c>
      <c r="Q437" s="9">
        <f>IF(A437="","",E437+F437+G437+H437-P437)</f>
        <v>0</v>
      </c>
      <c r="R437" s="9">
        <f>IF(A437="","",J437*'إعدادات'!$B$5)</f>
        <v>0</v>
      </c>
      <c r="S437" s="9">
        <f>IF(A437="","",Q437+R437)</f>
        <v>0</v>
      </c>
    </row>
    <row r="438" spans="1:19" ht="20" customHeight="1">
      <c r="A438" s="5">
        <f>IF('بيانات العاملين'!A438="","",'بيانات العاملين'!A438)</f>
        <v>0</v>
      </c>
      <c r="B438" s="5">
        <f>IF(A438="","",IFERROR(VLOOKUP(A438,'بيانات العاملين'!$A$2:$J$501,2,FALSE),""))</f>
        <v>0</v>
      </c>
      <c r="C438" s="5">
        <f>IF(A438="","",IFERROR(VLOOKUP(A438,'بيانات العاملين'!$A$2:$J$501,4,FALSE),""))</f>
        <v>0</v>
      </c>
      <c r="D438" s="9">
        <f>IF(A438="","",IFERROR(VLOOKUP(A438,'بيانات العاملين'!$A$2:$J$501,8,FALSE),0))</f>
        <v>0</v>
      </c>
      <c r="E438" s="9">
        <f>IF(A438="","",MAX(0,D438*IFERROR(VLOOKUP(A438,'مدخلات الشهر'!$A$2:$K$501,3,FALSE),0)/(IFERROR(VLOOKUP(A438,'مدخلات الشهر'!$A$2:$K$501,3,FALSE),0)+IFERROR(VLOOKUP(A438,'مدخلات الشهر'!$A$2:$K$501,4,FALSE),0),1)))</f>
        <v>0</v>
      </c>
      <c r="F438" s="9">
        <f>IF(A438="","",IFERROR(VLOOKUP(A438,'مدخلات الشهر'!$A$2:$K$501,5,FALSE),0))</f>
        <v>0</v>
      </c>
      <c r="G438" s="9">
        <f>IF(A438="","",IFERROR(VLOOKUP(A438,'مدخلات الشهر'!$A$2:$K$501,6,FALSE),0))</f>
        <v>0</v>
      </c>
      <c r="H438" s="9">
        <f>IF(A438="","",IFERROR(VLOOKUP(A438,'مدخلات الشهر'!$A$2:$K$501,7,FALSE),0))</f>
        <v>0</v>
      </c>
      <c r="I438" s="9">
        <f>IF(A438="","",E438+F438+G438)</f>
        <v>0</v>
      </c>
      <c r="J438" s="9">
        <f>IF(A438="","",IFERROR(VLOOKUP(A438,'بيانات العاملين'!$A$2:$J$501,9,FALSE),0))</f>
        <v>0</v>
      </c>
      <c r="K438" s="9">
        <f>IF(A438="","",J438*'إعدادات'!$B$4)</f>
        <v>0</v>
      </c>
      <c r="L438" s="9">
        <f>IF(A438="","",SUM(MAX(0,MIN(MAX(0,(I438-K438)*'إعدادات'!$B$9-'إعدادات'!$B$8),'إعدادات'!$C$13)-'إعدادات'!$B$13)*'إعدادات'!$D$13,MAX(0,MIN(MAX(0,(I438-K438)*'إعدادات'!$B$9-'إعدادات'!$B$8),'إعدادات'!$C$14)-'إعدادات'!$B$14)*'إعدادات'!$D$14,MAX(0,MIN(MAX(0,(I438-K438)*'إعدادات'!$B$9-'إعدادات'!$B$8),'إعدادات'!$C$15)-'إعدادات'!$B$15)*'إعدادات'!$D$15,MAX(0,MIN(MAX(0,(I438-K438)*'إعدادات'!$B$9-'إعدادات'!$B$8),'إعدادات'!$C$16)-'إعدادات'!$B$16)*'إعدادات'!$D$16,MAX(0,MIN(MAX(0,(I438-K438)*'إعدادات'!$B$9-'إعدادات'!$B$8),'إعدادات'!$C$17)-'إعدادات'!$B$17)*'إعدادات'!$D$17,MAX(0,MIN(MAX(0,(I438-K438)*'إعدادات'!$B$9-'إعدادات'!$B$8),'إعدادات'!$C$18)-'إعدادات'!$B$18)*'إعدادات'!$D$18)/'إعدادات'!$B$9)</f>
        <v>0</v>
      </c>
      <c r="M438" s="9">
        <f>IF(A438="","",IFERROR(VLOOKUP(A438,'مدخلات الشهر'!$A$2:$K$501,8,FALSE),0))</f>
        <v>0</v>
      </c>
      <c r="N438" s="9">
        <f>IF(A438="","",IFERROR(VLOOKUP(A438,'مدخلات الشهر'!$A$2:$K$501,9,FALSE),0))</f>
        <v>0</v>
      </c>
      <c r="O438" s="9">
        <f>IF(A438="","",IFERROR(VLOOKUP(A438,'مدخلات الشهر'!$A$2:$K$501,10,FALSE),0))</f>
        <v>0</v>
      </c>
      <c r="P438" s="9">
        <f>IF(A438="","",SUM(K438:L438,M438:O438))</f>
        <v>0</v>
      </c>
      <c r="Q438" s="9">
        <f>IF(A438="","",E438+F438+G438+H438-P438)</f>
        <v>0</v>
      </c>
      <c r="R438" s="9">
        <f>IF(A438="","",J438*'إعدادات'!$B$5)</f>
        <v>0</v>
      </c>
      <c r="S438" s="9">
        <f>IF(A438="","",Q438+R438)</f>
        <v>0</v>
      </c>
    </row>
    <row r="439" spans="1:19" ht="20" customHeight="1">
      <c r="A439" s="5">
        <f>IF('بيانات العاملين'!A439="","",'بيانات العاملين'!A439)</f>
        <v>0</v>
      </c>
      <c r="B439" s="5">
        <f>IF(A439="","",IFERROR(VLOOKUP(A439,'بيانات العاملين'!$A$2:$J$501,2,FALSE),""))</f>
        <v>0</v>
      </c>
      <c r="C439" s="5">
        <f>IF(A439="","",IFERROR(VLOOKUP(A439,'بيانات العاملين'!$A$2:$J$501,4,FALSE),""))</f>
        <v>0</v>
      </c>
      <c r="D439" s="9">
        <f>IF(A439="","",IFERROR(VLOOKUP(A439,'بيانات العاملين'!$A$2:$J$501,8,FALSE),0))</f>
        <v>0</v>
      </c>
      <c r="E439" s="9">
        <f>IF(A439="","",MAX(0,D439*IFERROR(VLOOKUP(A439,'مدخلات الشهر'!$A$2:$K$501,3,FALSE),0)/(IFERROR(VLOOKUP(A439,'مدخلات الشهر'!$A$2:$K$501,3,FALSE),0)+IFERROR(VLOOKUP(A439,'مدخلات الشهر'!$A$2:$K$501,4,FALSE),0),1)))</f>
        <v>0</v>
      </c>
      <c r="F439" s="9">
        <f>IF(A439="","",IFERROR(VLOOKUP(A439,'مدخلات الشهر'!$A$2:$K$501,5,FALSE),0))</f>
        <v>0</v>
      </c>
      <c r="G439" s="9">
        <f>IF(A439="","",IFERROR(VLOOKUP(A439,'مدخلات الشهر'!$A$2:$K$501,6,FALSE),0))</f>
        <v>0</v>
      </c>
      <c r="H439" s="9">
        <f>IF(A439="","",IFERROR(VLOOKUP(A439,'مدخلات الشهر'!$A$2:$K$501,7,FALSE),0))</f>
        <v>0</v>
      </c>
      <c r="I439" s="9">
        <f>IF(A439="","",E439+F439+G439)</f>
        <v>0</v>
      </c>
      <c r="J439" s="9">
        <f>IF(A439="","",IFERROR(VLOOKUP(A439,'بيانات العاملين'!$A$2:$J$501,9,FALSE),0))</f>
        <v>0</v>
      </c>
      <c r="K439" s="9">
        <f>IF(A439="","",J439*'إعدادات'!$B$4)</f>
        <v>0</v>
      </c>
      <c r="L439" s="9">
        <f>IF(A439="","",SUM(MAX(0,MIN(MAX(0,(I439-K439)*'إعدادات'!$B$9-'إعدادات'!$B$8),'إعدادات'!$C$13)-'إعدادات'!$B$13)*'إعدادات'!$D$13,MAX(0,MIN(MAX(0,(I439-K439)*'إعدادات'!$B$9-'إعدادات'!$B$8),'إعدادات'!$C$14)-'إعدادات'!$B$14)*'إعدادات'!$D$14,MAX(0,MIN(MAX(0,(I439-K439)*'إعدادات'!$B$9-'إعدادات'!$B$8),'إعدادات'!$C$15)-'إعدادات'!$B$15)*'إعدادات'!$D$15,MAX(0,MIN(MAX(0,(I439-K439)*'إعدادات'!$B$9-'إعدادات'!$B$8),'إعدادات'!$C$16)-'إعدادات'!$B$16)*'إعدادات'!$D$16,MAX(0,MIN(MAX(0,(I439-K439)*'إعدادات'!$B$9-'إعدادات'!$B$8),'إعدادات'!$C$17)-'إعدادات'!$B$17)*'إعدادات'!$D$17,MAX(0,MIN(MAX(0,(I439-K439)*'إعدادات'!$B$9-'إعدادات'!$B$8),'إعدادات'!$C$18)-'إعدادات'!$B$18)*'إعدادات'!$D$18)/'إعدادات'!$B$9)</f>
        <v>0</v>
      </c>
      <c r="M439" s="9">
        <f>IF(A439="","",IFERROR(VLOOKUP(A439,'مدخلات الشهر'!$A$2:$K$501,8,FALSE),0))</f>
        <v>0</v>
      </c>
      <c r="N439" s="9">
        <f>IF(A439="","",IFERROR(VLOOKUP(A439,'مدخلات الشهر'!$A$2:$K$501,9,FALSE),0))</f>
        <v>0</v>
      </c>
      <c r="O439" s="9">
        <f>IF(A439="","",IFERROR(VLOOKUP(A439,'مدخلات الشهر'!$A$2:$K$501,10,FALSE),0))</f>
        <v>0</v>
      </c>
      <c r="P439" s="9">
        <f>IF(A439="","",SUM(K439:L439,M439:O439))</f>
        <v>0</v>
      </c>
      <c r="Q439" s="9">
        <f>IF(A439="","",E439+F439+G439+H439-P439)</f>
        <v>0</v>
      </c>
      <c r="R439" s="9">
        <f>IF(A439="","",J439*'إعدادات'!$B$5)</f>
        <v>0</v>
      </c>
      <c r="S439" s="9">
        <f>IF(A439="","",Q439+R439)</f>
        <v>0</v>
      </c>
    </row>
    <row r="440" spans="1:19" ht="20" customHeight="1">
      <c r="A440" s="5">
        <f>IF('بيانات العاملين'!A440="","",'بيانات العاملين'!A440)</f>
        <v>0</v>
      </c>
      <c r="B440" s="5">
        <f>IF(A440="","",IFERROR(VLOOKUP(A440,'بيانات العاملين'!$A$2:$J$501,2,FALSE),""))</f>
        <v>0</v>
      </c>
      <c r="C440" s="5">
        <f>IF(A440="","",IFERROR(VLOOKUP(A440,'بيانات العاملين'!$A$2:$J$501,4,FALSE),""))</f>
        <v>0</v>
      </c>
      <c r="D440" s="9">
        <f>IF(A440="","",IFERROR(VLOOKUP(A440,'بيانات العاملين'!$A$2:$J$501,8,FALSE),0))</f>
        <v>0</v>
      </c>
      <c r="E440" s="9">
        <f>IF(A440="","",MAX(0,D440*IFERROR(VLOOKUP(A440,'مدخلات الشهر'!$A$2:$K$501,3,FALSE),0)/(IFERROR(VLOOKUP(A440,'مدخلات الشهر'!$A$2:$K$501,3,FALSE),0)+IFERROR(VLOOKUP(A440,'مدخلات الشهر'!$A$2:$K$501,4,FALSE),0),1)))</f>
        <v>0</v>
      </c>
      <c r="F440" s="9">
        <f>IF(A440="","",IFERROR(VLOOKUP(A440,'مدخلات الشهر'!$A$2:$K$501,5,FALSE),0))</f>
        <v>0</v>
      </c>
      <c r="G440" s="9">
        <f>IF(A440="","",IFERROR(VLOOKUP(A440,'مدخلات الشهر'!$A$2:$K$501,6,FALSE),0))</f>
        <v>0</v>
      </c>
      <c r="H440" s="9">
        <f>IF(A440="","",IFERROR(VLOOKUP(A440,'مدخلات الشهر'!$A$2:$K$501,7,FALSE),0))</f>
        <v>0</v>
      </c>
      <c r="I440" s="9">
        <f>IF(A440="","",E440+F440+G440)</f>
        <v>0</v>
      </c>
      <c r="J440" s="9">
        <f>IF(A440="","",IFERROR(VLOOKUP(A440,'بيانات العاملين'!$A$2:$J$501,9,FALSE),0))</f>
        <v>0</v>
      </c>
      <c r="K440" s="9">
        <f>IF(A440="","",J440*'إعدادات'!$B$4)</f>
        <v>0</v>
      </c>
      <c r="L440" s="9">
        <f>IF(A440="","",SUM(MAX(0,MIN(MAX(0,(I440-K440)*'إعدادات'!$B$9-'إعدادات'!$B$8),'إعدادات'!$C$13)-'إعدادات'!$B$13)*'إعدادات'!$D$13,MAX(0,MIN(MAX(0,(I440-K440)*'إعدادات'!$B$9-'إعدادات'!$B$8),'إعدادات'!$C$14)-'إعدادات'!$B$14)*'إعدادات'!$D$14,MAX(0,MIN(MAX(0,(I440-K440)*'إعدادات'!$B$9-'إعدادات'!$B$8),'إعدادات'!$C$15)-'إعدادات'!$B$15)*'إعدادات'!$D$15,MAX(0,MIN(MAX(0,(I440-K440)*'إعدادات'!$B$9-'إعدادات'!$B$8),'إعدادات'!$C$16)-'إعدادات'!$B$16)*'إعدادات'!$D$16,MAX(0,MIN(MAX(0,(I440-K440)*'إعدادات'!$B$9-'إعدادات'!$B$8),'إعدادات'!$C$17)-'إعدادات'!$B$17)*'إعدادات'!$D$17,MAX(0,MIN(MAX(0,(I440-K440)*'إعدادات'!$B$9-'إعدادات'!$B$8),'إعدادات'!$C$18)-'إعدادات'!$B$18)*'إعدادات'!$D$18)/'إعدادات'!$B$9)</f>
        <v>0</v>
      </c>
      <c r="M440" s="9">
        <f>IF(A440="","",IFERROR(VLOOKUP(A440,'مدخلات الشهر'!$A$2:$K$501,8,FALSE),0))</f>
        <v>0</v>
      </c>
      <c r="N440" s="9">
        <f>IF(A440="","",IFERROR(VLOOKUP(A440,'مدخلات الشهر'!$A$2:$K$501,9,FALSE),0))</f>
        <v>0</v>
      </c>
      <c r="O440" s="9">
        <f>IF(A440="","",IFERROR(VLOOKUP(A440,'مدخلات الشهر'!$A$2:$K$501,10,FALSE),0))</f>
        <v>0</v>
      </c>
      <c r="P440" s="9">
        <f>IF(A440="","",SUM(K440:L440,M440:O440))</f>
        <v>0</v>
      </c>
      <c r="Q440" s="9">
        <f>IF(A440="","",E440+F440+G440+H440-P440)</f>
        <v>0</v>
      </c>
      <c r="R440" s="9">
        <f>IF(A440="","",J440*'إعدادات'!$B$5)</f>
        <v>0</v>
      </c>
      <c r="S440" s="9">
        <f>IF(A440="","",Q440+R440)</f>
        <v>0</v>
      </c>
    </row>
    <row r="441" spans="1:19" ht="20" customHeight="1">
      <c r="A441" s="5">
        <f>IF('بيانات العاملين'!A441="","",'بيانات العاملين'!A441)</f>
        <v>0</v>
      </c>
      <c r="B441" s="5">
        <f>IF(A441="","",IFERROR(VLOOKUP(A441,'بيانات العاملين'!$A$2:$J$501,2,FALSE),""))</f>
        <v>0</v>
      </c>
      <c r="C441" s="5">
        <f>IF(A441="","",IFERROR(VLOOKUP(A441,'بيانات العاملين'!$A$2:$J$501,4,FALSE),""))</f>
        <v>0</v>
      </c>
      <c r="D441" s="9">
        <f>IF(A441="","",IFERROR(VLOOKUP(A441,'بيانات العاملين'!$A$2:$J$501,8,FALSE),0))</f>
        <v>0</v>
      </c>
      <c r="E441" s="9">
        <f>IF(A441="","",MAX(0,D441*IFERROR(VLOOKUP(A441,'مدخلات الشهر'!$A$2:$K$501,3,FALSE),0)/(IFERROR(VLOOKUP(A441,'مدخلات الشهر'!$A$2:$K$501,3,FALSE),0)+IFERROR(VLOOKUP(A441,'مدخلات الشهر'!$A$2:$K$501,4,FALSE),0),1)))</f>
        <v>0</v>
      </c>
      <c r="F441" s="9">
        <f>IF(A441="","",IFERROR(VLOOKUP(A441,'مدخلات الشهر'!$A$2:$K$501,5,FALSE),0))</f>
        <v>0</v>
      </c>
      <c r="G441" s="9">
        <f>IF(A441="","",IFERROR(VLOOKUP(A441,'مدخلات الشهر'!$A$2:$K$501,6,FALSE),0))</f>
        <v>0</v>
      </c>
      <c r="H441" s="9">
        <f>IF(A441="","",IFERROR(VLOOKUP(A441,'مدخلات الشهر'!$A$2:$K$501,7,FALSE),0))</f>
        <v>0</v>
      </c>
      <c r="I441" s="9">
        <f>IF(A441="","",E441+F441+G441)</f>
        <v>0</v>
      </c>
      <c r="J441" s="9">
        <f>IF(A441="","",IFERROR(VLOOKUP(A441,'بيانات العاملين'!$A$2:$J$501,9,FALSE),0))</f>
        <v>0</v>
      </c>
      <c r="K441" s="9">
        <f>IF(A441="","",J441*'إعدادات'!$B$4)</f>
        <v>0</v>
      </c>
      <c r="L441" s="9">
        <f>IF(A441="","",SUM(MAX(0,MIN(MAX(0,(I441-K441)*'إعدادات'!$B$9-'إعدادات'!$B$8),'إعدادات'!$C$13)-'إعدادات'!$B$13)*'إعدادات'!$D$13,MAX(0,MIN(MAX(0,(I441-K441)*'إعدادات'!$B$9-'إعدادات'!$B$8),'إعدادات'!$C$14)-'إعدادات'!$B$14)*'إعدادات'!$D$14,MAX(0,MIN(MAX(0,(I441-K441)*'إعدادات'!$B$9-'إعدادات'!$B$8),'إعدادات'!$C$15)-'إعدادات'!$B$15)*'إعدادات'!$D$15,MAX(0,MIN(MAX(0,(I441-K441)*'إعدادات'!$B$9-'إعدادات'!$B$8),'إعدادات'!$C$16)-'إعدادات'!$B$16)*'إعدادات'!$D$16,MAX(0,MIN(MAX(0,(I441-K441)*'إعدادات'!$B$9-'إعدادات'!$B$8),'إعدادات'!$C$17)-'إعدادات'!$B$17)*'إعدادات'!$D$17,MAX(0,MIN(MAX(0,(I441-K441)*'إعدادات'!$B$9-'إعدادات'!$B$8),'إعدادات'!$C$18)-'إعدادات'!$B$18)*'إعدادات'!$D$18)/'إعدادات'!$B$9)</f>
        <v>0</v>
      </c>
      <c r="M441" s="9">
        <f>IF(A441="","",IFERROR(VLOOKUP(A441,'مدخلات الشهر'!$A$2:$K$501,8,FALSE),0))</f>
        <v>0</v>
      </c>
      <c r="N441" s="9">
        <f>IF(A441="","",IFERROR(VLOOKUP(A441,'مدخلات الشهر'!$A$2:$K$501,9,FALSE),0))</f>
        <v>0</v>
      </c>
      <c r="O441" s="9">
        <f>IF(A441="","",IFERROR(VLOOKUP(A441,'مدخلات الشهر'!$A$2:$K$501,10,FALSE),0))</f>
        <v>0</v>
      </c>
      <c r="P441" s="9">
        <f>IF(A441="","",SUM(K441:L441,M441:O441))</f>
        <v>0</v>
      </c>
      <c r="Q441" s="9">
        <f>IF(A441="","",E441+F441+G441+H441-P441)</f>
        <v>0</v>
      </c>
      <c r="R441" s="9">
        <f>IF(A441="","",J441*'إعدادات'!$B$5)</f>
        <v>0</v>
      </c>
      <c r="S441" s="9">
        <f>IF(A441="","",Q441+R441)</f>
        <v>0</v>
      </c>
    </row>
    <row r="442" spans="1:19" ht="20" customHeight="1">
      <c r="A442" s="5">
        <f>IF('بيانات العاملين'!A442="","",'بيانات العاملين'!A442)</f>
        <v>0</v>
      </c>
      <c r="B442" s="5">
        <f>IF(A442="","",IFERROR(VLOOKUP(A442,'بيانات العاملين'!$A$2:$J$501,2,FALSE),""))</f>
        <v>0</v>
      </c>
      <c r="C442" s="5">
        <f>IF(A442="","",IFERROR(VLOOKUP(A442,'بيانات العاملين'!$A$2:$J$501,4,FALSE),""))</f>
        <v>0</v>
      </c>
      <c r="D442" s="9">
        <f>IF(A442="","",IFERROR(VLOOKUP(A442,'بيانات العاملين'!$A$2:$J$501,8,FALSE),0))</f>
        <v>0</v>
      </c>
      <c r="E442" s="9">
        <f>IF(A442="","",MAX(0,D442*IFERROR(VLOOKUP(A442,'مدخلات الشهر'!$A$2:$K$501,3,FALSE),0)/(IFERROR(VLOOKUP(A442,'مدخلات الشهر'!$A$2:$K$501,3,FALSE),0)+IFERROR(VLOOKUP(A442,'مدخلات الشهر'!$A$2:$K$501,4,FALSE),0),1)))</f>
        <v>0</v>
      </c>
      <c r="F442" s="9">
        <f>IF(A442="","",IFERROR(VLOOKUP(A442,'مدخلات الشهر'!$A$2:$K$501,5,FALSE),0))</f>
        <v>0</v>
      </c>
      <c r="G442" s="9">
        <f>IF(A442="","",IFERROR(VLOOKUP(A442,'مدخلات الشهر'!$A$2:$K$501,6,FALSE),0))</f>
        <v>0</v>
      </c>
      <c r="H442" s="9">
        <f>IF(A442="","",IFERROR(VLOOKUP(A442,'مدخلات الشهر'!$A$2:$K$501,7,FALSE),0))</f>
        <v>0</v>
      </c>
      <c r="I442" s="9">
        <f>IF(A442="","",E442+F442+G442)</f>
        <v>0</v>
      </c>
      <c r="J442" s="9">
        <f>IF(A442="","",IFERROR(VLOOKUP(A442,'بيانات العاملين'!$A$2:$J$501,9,FALSE),0))</f>
        <v>0</v>
      </c>
      <c r="K442" s="9">
        <f>IF(A442="","",J442*'إعدادات'!$B$4)</f>
        <v>0</v>
      </c>
      <c r="L442" s="9">
        <f>IF(A442="","",SUM(MAX(0,MIN(MAX(0,(I442-K442)*'إعدادات'!$B$9-'إعدادات'!$B$8),'إعدادات'!$C$13)-'إعدادات'!$B$13)*'إعدادات'!$D$13,MAX(0,MIN(MAX(0,(I442-K442)*'إعدادات'!$B$9-'إعدادات'!$B$8),'إعدادات'!$C$14)-'إعدادات'!$B$14)*'إعدادات'!$D$14,MAX(0,MIN(MAX(0,(I442-K442)*'إعدادات'!$B$9-'إعدادات'!$B$8),'إعدادات'!$C$15)-'إعدادات'!$B$15)*'إعدادات'!$D$15,MAX(0,MIN(MAX(0,(I442-K442)*'إعدادات'!$B$9-'إعدادات'!$B$8),'إعدادات'!$C$16)-'إعدادات'!$B$16)*'إعدادات'!$D$16,MAX(0,MIN(MAX(0,(I442-K442)*'إعدادات'!$B$9-'إعدادات'!$B$8),'إعدادات'!$C$17)-'إعدادات'!$B$17)*'إعدادات'!$D$17,MAX(0,MIN(MAX(0,(I442-K442)*'إعدادات'!$B$9-'إعدادات'!$B$8),'إعدادات'!$C$18)-'إعدادات'!$B$18)*'إعدادات'!$D$18)/'إعدادات'!$B$9)</f>
        <v>0</v>
      </c>
      <c r="M442" s="9">
        <f>IF(A442="","",IFERROR(VLOOKUP(A442,'مدخلات الشهر'!$A$2:$K$501,8,FALSE),0))</f>
        <v>0</v>
      </c>
      <c r="N442" s="9">
        <f>IF(A442="","",IFERROR(VLOOKUP(A442,'مدخلات الشهر'!$A$2:$K$501,9,FALSE),0))</f>
        <v>0</v>
      </c>
      <c r="O442" s="9">
        <f>IF(A442="","",IFERROR(VLOOKUP(A442,'مدخلات الشهر'!$A$2:$K$501,10,FALSE),0))</f>
        <v>0</v>
      </c>
      <c r="P442" s="9">
        <f>IF(A442="","",SUM(K442:L442,M442:O442))</f>
        <v>0</v>
      </c>
      <c r="Q442" s="9">
        <f>IF(A442="","",E442+F442+G442+H442-P442)</f>
        <v>0</v>
      </c>
      <c r="R442" s="9">
        <f>IF(A442="","",J442*'إعدادات'!$B$5)</f>
        <v>0</v>
      </c>
      <c r="S442" s="9">
        <f>IF(A442="","",Q442+R442)</f>
        <v>0</v>
      </c>
    </row>
    <row r="443" spans="1:19" ht="20" customHeight="1">
      <c r="A443" s="5">
        <f>IF('بيانات العاملين'!A443="","",'بيانات العاملين'!A443)</f>
        <v>0</v>
      </c>
      <c r="B443" s="5">
        <f>IF(A443="","",IFERROR(VLOOKUP(A443,'بيانات العاملين'!$A$2:$J$501,2,FALSE),""))</f>
        <v>0</v>
      </c>
      <c r="C443" s="5">
        <f>IF(A443="","",IFERROR(VLOOKUP(A443,'بيانات العاملين'!$A$2:$J$501,4,FALSE),""))</f>
        <v>0</v>
      </c>
      <c r="D443" s="9">
        <f>IF(A443="","",IFERROR(VLOOKUP(A443,'بيانات العاملين'!$A$2:$J$501,8,FALSE),0))</f>
        <v>0</v>
      </c>
      <c r="E443" s="9">
        <f>IF(A443="","",MAX(0,D443*IFERROR(VLOOKUP(A443,'مدخلات الشهر'!$A$2:$K$501,3,FALSE),0)/(IFERROR(VLOOKUP(A443,'مدخلات الشهر'!$A$2:$K$501,3,FALSE),0)+IFERROR(VLOOKUP(A443,'مدخلات الشهر'!$A$2:$K$501,4,FALSE),0),1)))</f>
        <v>0</v>
      </c>
      <c r="F443" s="9">
        <f>IF(A443="","",IFERROR(VLOOKUP(A443,'مدخلات الشهر'!$A$2:$K$501,5,FALSE),0))</f>
        <v>0</v>
      </c>
      <c r="G443" s="9">
        <f>IF(A443="","",IFERROR(VLOOKUP(A443,'مدخلات الشهر'!$A$2:$K$501,6,FALSE),0))</f>
        <v>0</v>
      </c>
      <c r="H443" s="9">
        <f>IF(A443="","",IFERROR(VLOOKUP(A443,'مدخلات الشهر'!$A$2:$K$501,7,FALSE),0))</f>
        <v>0</v>
      </c>
      <c r="I443" s="9">
        <f>IF(A443="","",E443+F443+G443)</f>
        <v>0</v>
      </c>
      <c r="J443" s="9">
        <f>IF(A443="","",IFERROR(VLOOKUP(A443,'بيانات العاملين'!$A$2:$J$501,9,FALSE),0))</f>
        <v>0</v>
      </c>
      <c r="K443" s="9">
        <f>IF(A443="","",J443*'إعدادات'!$B$4)</f>
        <v>0</v>
      </c>
      <c r="L443" s="9">
        <f>IF(A443="","",SUM(MAX(0,MIN(MAX(0,(I443-K443)*'إعدادات'!$B$9-'إعدادات'!$B$8),'إعدادات'!$C$13)-'إعدادات'!$B$13)*'إعدادات'!$D$13,MAX(0,MIN(MAX(0,(I443-K443)*'إعدادات'!$B$9-'إعدادات'!$B$8),'إعدادات'!$C$14)-'إعدادات'!$B$14)*'إعدادات'!$D$14,MAX(0,MIN(MAX(0,(I443-K443)*'إعدادات'!$B$9-'إعدادات'!$B$8),'إعدادات'!$C$15)-'إعدادات'!$B$15)*'إعدادات'!$D$15,MAX(0,MIN(MAX(0,(I443-K443)*'إعدادات'!$B$9-'إعدادات'!$B$8),'إعدادات'!$C$16)-'إعدادات'!$B$16)*'إعدادات'!$D$16,MAX(0,MIN(MAX(0,(I443-K443)*'إعدادات'!$B$9-'إعدادات'!$B$8),'إعدادات'!$C$17)-'إعدادات'!$B$17)*'إعدادات'!$D$17,MAX(0,MIN(MAX(0,(I443-K443)*'إعدادات'!$B$9-'إعدادات'!$B$8),'إعدادات'!$C$18)-'إعدادات'!$B$18)*'إعدادات'!$D$18)/'إعدادات'!$B$9)</f>
        <v>0</v>
      </c>
      <c r="M443" s="9">
        <f>IF(A443="","",IFERROR(VLOOKUP(A443,'مدخلات الشهر'!$A$2:$K$501,8,FALSE),0))</f>
        <v>0</v>
      </c>
      <c r="N443" s="9">
        <f>IF(A443="","",IFERROR(VLOOKUP(A443,'مدخلات الشهر'!$A$2:$K$501,9,FALSE),0))</f>
        <v>0</v>
      </c>
      <c r="O443" s="9">
        <f>IF(A443="","",IFERROR(VLOOKUP(A443,'مدخلات الشهر'!$A$2:$K$501,10,FALSE),0))</f>
        <v>0</v>
      </c>
      <c r="P443" s="9">
        <f>IF(A443="","",SUM(K443:L443,M443:O443))</f>
        <v>0</v>
      </c>
      <c r="Q443" s="9">
        <f>IF(A443="","",E443+F443+G443+H443-P443)</f>
        <v>0</v>
      </c>
      <c r="R443" s="9">
        <f>IF(A443="","",J443*'إعدادات'!$B$5)</f>
        <v>0</v>
      </c>
      <c r="S443" s="9">
        <f>IF(A443="","",Q443+R443)</f>
        <v>0</v>
      </c>
    </row>
    <row r="444" spans="1:19" ht="20" customHeight="1">
      <c r="A444" s="5">
        <f>IF('بيانات العاملين'!A444="","",'بيانات العاملين'!A444)</f>
        <v>0</v>
      </c>
      <c r="B444" s="5">
        <f>IF(A444="","",IFERROR(VLOOKUP(A444,'بيانات العاملين'!$A$2:$J$501,2,FALSE),""))</f>
        <v>0</v>
      </c>
      <c r="C444" s="5">
        <f>IF(A444="","",IFERROR(VLOOKUP(A444,'بيانات العاملين'!$A$2:$J$501,4,FALSE),""))</f>
        <v>0</v>
      </c>
      <c r="D444" s="9">
        <f>IF(A444="","",IFERROR(VLOOKUP(A444,'بيانات العاملين'!$A$2:$J$501,8,FALSE),0))</f>
        <v>0</v>
      </c>
      <c r="E444" s="9">
        <f>IF(A444="","",MAX(0,D444*IFERROR(VLOOKUP(A444,'مدخلات الشهر'!$A$2:$K$501,3,FALSE),0)/(IFERROR(VLOOKUP(A444,'مدخلات الشهر'!$A$2:$K$501,3,FALSE),0)+IFERROR(VLOOKUP(A444,'مدخلات الشهر'!$A$2:$K$501,4,FALSE),0),1)))</f>
        <v>0</v>
      </c>
      <c r="F444" s="9">
        <f>IF(A444="","",IFERROR(VLOOKUP(A444,'مدخلات الشهر'!$A$2:$K$501,5,FALSE),0))</f>
        <v>0</v>
      </c>
      <c r="G444" s="9">
        <f>IF(A444="","",IFERROR(VLOOKUP(A444,'مدخلات الشهر'!$A$2:$K$501,6,FALSE),0))</f>
        <v>0</v>
      </c>
      <c r="H444" s="9">
        <f>IF(A444="","",IFERROR(VLOOKUP(A444,'مدخلات الشهر'!$A$2:$K$501,7,FALSE),0))</f>
        <v>0</v>
      </c>
      <c r="I444" s="9">
        <f>IF(A444="","",E444+F444+G444)</f>
        <v>0</v>
      </c>
      <c r="J444" s="9">
        <f>IF(A444="","",IFERROR(VLOOKUP(A444,'بيانات العاملين'!$A$2:$J$501,9,FALSE),0))</f>
        <v>0</v>
      </c>
      <c r="K444" s="9">
        <f>IF(A444="","",J444*'إعدادات'!$B$4)</f>
        <v>0</v>
      </c>
      <c r="L444" s="9">
        <f>IF(A444="","",SUM(MAX(0,MIN(MAX(0,(I444-K444)*'إعدادات'!$B$9-'إعدادات'!$B$8),'إعدادات'!$C$13)-'إعدادات'!$B$13)*'إعدادات'!$D$13,MAX(0,MIN(MAX(0,(I444-K444)*'إعدادات'!$B$9-'إعدادات'!$B$8),'إعدادات'!$C$14)-'إعدادات'!$B$14)*'إعدادات'!$D$14,MAX(0,MIN(MAX(0,(I444-K444)*'إعدادات'!$B$9-'إعدادات'!$B$8),'إعدادات'!$C$15)-'إعدادات'!$B$15)*'إعدادات'!$D$15,MAX(0,MIN(MAX(0,(I444-K444)*'إعدادات'!$B$9-'إعدادات'!$B$8),'إعدادات'!$C$16)-'إعدادات'!$B$16)*'إعدادات'!$D$16,MAX(0,MIN(MAX(0,(I444-K444)*'إعدادات'!$B$9-'إعدادات'!$B$8),'إعدادات'!$C$17)-'إعدادات'!$B$17)*'إعدادات'!$D$17,MAX(0,MIN(MAX(0,(I444-K444)*'إعدادات'!$B$9-'إعدادات'!$B$8),'إعدادات'!$C$18)-'إعدادات'!$B$18)*'إعدادات'!$D$18)/'إعدادات'!$B$9)</f>
        <v>0</v>
      </c>
      <c r="M444" s="9">
        <f>IF(A444="","",IFERROR(VLOOKUP(A444,'مدخلات الشهر'!$A$2:$K$501,8,FALSE),0))</f>
        <v>0</v>
      </c>
      <c r="N444" s="9">
        <f>IF(A444="","",IFERROR(VLOOKUP(A444,'مدخلات الشهر'!$A$2:$K$501,9,FALSE),0))</f>
        <v>0</v>
      </c>
      <c r="O444" s="9">
        <f>IF(A444="","",IFERROR(VLOOKUP(A444,'مدخلات الشهر'!$A$2:$K$501,10,FALSE),0))</f>
        <v>0</v>
      </c>
      <c r="P444" s="9">
        <f>IF(A444="","",SUM(K444:L444,M444:O444))</f>
        <v>0</v>
      </c>
      <c r="Q444" s="9">
        <f>IF(A444="","",E444+F444+G444+H444-P444)</f>
        <v>0</v>
      </c>
      <c r="R444" s="9">
        <f>IF(A444="","",J444*'إعدادات'!$B$5)</f>
        <v>0</v>
      </c>
      <c r="S444" s="9">
        <f>IF(A444="","",Q444+R444)</f>
        <v>0</v>
      </c>
    </row>
    <row r="445" spans="1:19" ht="20" customHeight="1">
      <c r="A445" s="5">
        <f>IF('بيانات العاملين'!A445="","",'بيانات العاملين'!A445)</f>
        <v>0</v>
      </c>
      <c r="B445" s="5">
        <f>IF(A445="","",IFERROR(VLOOKUP(A445,'بيانات العاملين'!$A$2:$J$501,2,FALSE),""))</f>
        <v>0</v>
      </c>
      <c r="C445" s="5">
        <f>IF(A445="","",IFERROR(VLOOKUP(A445,'بيانات العاملين'!$A$2:$J$501,4,FALSE),""))</f>
        <v>0</v>
      </c>
      <c r="D445" s="9">
        <f>IF(A445="","",IFERROR(VLOOKUP(A445,'بيانات العاملين'!$A$2:$J$501,8,FALSE),0))</f>
        <v>0</v>
      </c>
      <c r="E445" s="9">
        <f>IF(A445="","",MAX(0,D445*IFERROR(VLOOKUP(A445,'مدخلات الشهر'!$A$2:$K$501,3,FALSE),0)/(IFERROR(VLOOKUP(A445,'مدخلات الشهر'!$A$2:$K$501,3,FALSE),0)+IFERROR(VLOOKUP(A445,'مدخلات الشهر'!$A$2:$K$501,4,FALSE),0),1)))</f>
        <v>0</v>
      </c>
      <c r="F445" s="9">
        <f>IF(A445="","",IFERROR(VLOOKUP(A445,'مدخلات الشهر'!$A$2:$K$501,5,FALSE),0))</f>
        <v>0</v>
      </c>
      <c r="G445" s="9">
        <f>IF(A445="","",IFERROR(VLOOKUP(A445,'مدخلات الشهر'!$A$2:$K$501,6,FALSE),0))</f>
        <v>0</v>
      </c>
      <c r="H445" s="9">
        <f>IF(A445="","",IFERROR(VLOOKUP(A445,'مدخلات الشهر'!$A$2:$K$501,7,FALSE),0))</f>
        <v>0</v>
      </c>
      <c r="I445" s="9">
        <f>IF(A445="","",E445+F445+G445)</f>
        <v>0</v>
      </c>
      <c r="J445" s="9">
        <f>IF(A445="","",IFERROR(VLOOKUP(A445,'بيانات العاملين'!$A$2:$J$501,9,FALSE),0))</f>
        <v>0</v>
      </c>
      <c r="K445" s="9">
        <f>IF(A445="","",J445*'إعدادات'!$B$4)</f>
        <v>0</v>
      </c>
      <c r="L445" s="9">
        <f>IF(A445="","",SUM(MAX(0,MIN(MAX(0,(I445-K445)*'إعدادات'!$B$9-'إعدادات'!$B$8),'إعدادات'!$C$13)-'إعدادات'!$B$13)*'إعدادات'!$D$13,MAX(0,MIN(MAX(0,(I445-K445)*'إعدادات'!$B$9-'إعدادات'!$B$8),'إعدادات'!$C$14)-'إعدادات'!$B$14)*'إعدادات'!$D$14,MAX(0,MIN(MAX(0,(I445-K445)*'إعدادات'!$B$9-'إعدادات'!$B$8),'إعدادات'!$C$15)-'إعدادات'!$B$15)*'إعدادات'!$D$15,MAX(0,MIN(MAX(0,(I445-K445)*'إعدادات'!$B$9-'إعدادات'!$B$8),'إعدادات'!$C$16)-'إعدادات'!$B$16)*'إعدادات'!$D$16,MAX(0,MIN(MAX(0,(I445-K445)*'إعدادات'!$B$9-'إعدادات'!$B$8),'إعدادات'!$C$17)-'إعدادات'!$B$17)*'إعدادات'!$D$17,MAX(0,MIN(MAX(0,(I445-K445)*'إعدادات'!$B$9-'إعدادات'!$B$8),'إعدادات'!$C$18)-'إعدادات'!$B$18)*'إعدادات'!$D$18)/'إعدادات'!$B$9)</f>
        <v>0</v>
      </c>
      <c r="M445" s="9">
        <f>IF(A445="","",IFERROR(VLOOKUP(A445,'مدخلات الشهر'!$A$2:$K$501,8,FALSE),0))</f>
        <v>0</v>
      </c>
      <c r="N445" s="9">
        <f>IF(A445="","",IFERROR(VLOOKUP(A445,'مدخلات الشهر'!$A$2:$K$501,9,FALSE),0))</f>
        <v>0</v>
      </c>
      <c r="O445" s="9">
        <f>IF(A445="","",IFERROR(VLOOKUP(A445,'مدخلات الشهر'!$A$2:$K$501,10,FALSE),0))</f>
        <v>0</v>
      </c>
      <c r="P445" s="9">
        <f>IF(A445="","",SUM(K445:L445,M445:O445))</f>
        <v>0</v>
      </c>
      <c r="Q445" s="9">
        <f>IF(A445="","",E445+F445+G445+H445-P445)</f>
        <v>0</v>
      </c>
      <c r="R445" s="9">
        <f>IF(A445="","",J445*'إعدادات'!$B$5)</f>
        <v>0</v>
      </c>
      <c r="S445" s="9">
        <f>IF(A445="","",Q445+R445)</f>
        <v>0</v>
      </c>
    </row>
    <row r="446" spans="1:19" ht="20" customHeight="1">
      <c r="A446" s="5">
        <f>IF('بيانات العاملين'!A446="","",'بيانات العاملين'!A446)</f>
        <v>0</v>
      </c>
      <c r="B446" s="5">
        <f>IF(A446="","",IFERROR(VLOOKUP(A446,'بيانات العاملين'!$A$2:$J$501,2,FALSE),""))</f>
        <v>0</v>
      </c>
      <c r="C446" s="5">
        <f>IF(A446="","",IFERROR(VLOOKUP(A446,'بيانات العاملين'!$A$2:$J$501,4,FALSE),""))</f>
        <v>0</v>
      </c>
      <c r="D446" s="9">
        <f>IF(A446="","",IFERROR(VLOOKUP(A446,'بيانات العاملين'!$A$2:$J$501,8,FALSE),0))</f>
        <v>0</v>
      </c>
      <c r="E446" s="9">
        <f>IF(A446="","",MAX(0,D446*IFERROR(VLOOKUP(A446,'مدخلات الشهر'!$A$2:$K$501,3,FALSE),0)/(IFERROR(VLOOKUP(A446,'مدخلات الشهر'!$A$2:$K$501,3,FALSE),0)+IFERROR(VLOOKUP(A446,'مدخلات الشهر'!$A$2:$K$501,4,FALSE),0),1)))</f>
        <v>0</v>
      </c>
      <c r="F446" s="9">
        <f>IF(A446="","",IFERROR(VLOOKUP(A446,'مدخلات الشهر'!$A$2:$K$501,5,FALSE),0))</f>
        <v>0</v>
      </c>
      <c r="G446" s="9">
        <f>IF(A446="","",IFERROR(VLOOKUP(A446,'مدخلات الشهر'!$A$2:$K$501,6,FALSE),0))</f>
        <v>0</v>
      </c>
      <c r="H446" s="9">
        <f>IF(A446="","",IFERROR(VLOOKUP(A446,'مدخلات الشهر'!$A$2:$K$501,7,FALSE),0))</f>
        <v>0</v>
      </c>
      <c r="I446" s="9">
        <f>IF(A446="","",E446+F446+G446)</f>
        <v>0</v>
      </c>
      <c r="J446" s="9">
        <f>IF(A446="","",IFERROR(VLOOKUP(A446,'بيانات العاملين'!$A$2:$J$501,9,FALSE),0))</f>
        <v>0</v>
      </c>
      <c r="K446" s="9">
        <f>IF(A446="","",J446*'إعدادات'!$B$4)</f>
        <v>0</v>
      </c>
      <c r="L446" s="9">
        <f>IF(A446="","",SUM(MAX(0,MIN(MAX(0,(I446-K446)*'إعدادات'!$B$9-'إعدادات'!$B$8),'إعدادات'!$C$13)-'إعدادات'!$B$13)*'إعدادات'!$D$13,MAX(0,MIN(MAX(0,(I446-K446)*'إعدادات'!$B$9-'إعدادات'!$B$8),'إعدادات'!$C$14)-'إعدادات'!$B$14)*'إعدادات'!$D$14,MAX(0,MIN(MAX(0,(I446-K446)*'إعدادات'!$B$9-'إعدادات'!$B$8),'إعدادات'!$C$15)-'إعدادات'!$B$15)*'إعدادات'!$D$15,MAX(0,MIN(MAX(0,(I446-K446)*'إعدادات'!$B$9-'إعدادات'!$B$8),'إعدادات'!$C$16)-'إعدادات'!$B$16)*'إعدادات'!$D$16,MAX(0,MIN(MAX(0,(I446-K446)*'إعدادات'!$B$9-'إعدادات'!$B$8),'إعدادات'!$C$17)-'إعدادات'!$B$17)*'إعدادات'!$D$17,MAX(0,MIN(MAX(0,(I446-K446)*'إعدادات'!$B$9-'إعدادات'!$B$8),'إعدادات'!$C$18)-'إعدادات'!$B$18)*'إعدادات'!$D$18)/'إعدادات'!$B$9)</f>
        <v>0</v>
      </c>
      <c r="M446" s="9">
        <f>IF(A446="","",IFERROR(VLOOKUP(A446,'مدخلات الشهر'!$A$2:$K$501,8,FALSE),0))</f>
        <v>0</v>
      </c>
      <c r="N446" s="9">
        <f>IF(A446="","",IFERROR(VLOOKUP(A446,'مدخلات الشهر'!$A$2:$K$501,9,FALSE),0))</f>
        <v>0</v>
      </c>
      <c r="O446" s="9">
        <f>IF(A446="","",IFERROR(VLOOKUP(A446,'مدخلات الشهر'!$A$2:$K$501,10,FALSE),0))</f>
        <v>0</v>
      </c>
      <c r="P446" s="9">
        <f>IF(A446="","",SUM(K446:L446,M446:O446))</f>
        <v>0</v>
      </c>
      <c r="Q446" s="9">
        <f>IF(A446="","",E446+F446+G446+H446-P446)</f>
        <v>0</v>
      </c>
      <c r="R446" s="9">
        <f>IF(A446="","",J446*'إعدادات'!$B$5)</f>
        <v>0</v>
      </c>
      <c r="S446" s="9">
        <f>IF(A446="","",Q446+R446)</f>
        <v>0</v>
      </c>
    </row>
    <row r="447" spans="1:19" ht="20" customHeight="1">
      <c r="A447" s="5">
        <f>IF('بيانات العاملين'!A447="","",'بيانات العاملين'!A447)</f>
        <v>0</v>
      </c>
      <c r="B447" s="5">
        <f>IF(A447="","",IFERROR(VLOOKUP(A447,'بيانات العاملين'!$A$2:$J$501,2,FALSE),""))</f>
        <v>0</v>
      </c>
      <c r="C447" s="5">
        <f>IF(A447="","",IFERROR(VLOOKUP(A447,'بيانات العاملين'!$A$2:$J$501,4,FALSE),""))</f>
        <v>0</v>
      </c>
      <c r="D447" s="9">
        <f>IF(A447="","",IFERROR(VLOOKUP(A447,'بيانات العاملين'!$A$2:$J$501,8,FALSE),0))</f>
        <v>0</v>
      </c>
      <c r="E447" s="9">
        <f>IF(A447="","",MAX(0,D447*IFERROR(VLOOKUP(A447,'مدخلات الشهر'!$A$2:$K$501,3,FALSE),0)/(IFERROR(VLOOKUP(A447,'مدخلات الشهر'!$A$2:$K$501,3,FALSE),0)+IFERROR(VLOOKUP(A447,'مدخلات الشهر'!$A$2:$K$501,4,FALSE),0),1)))</f>
        <v>0</v>
      </c>
      <c r="F447" s="9">
        <f>IF(A447="","",IFERROR(VLOOKUP(A447,'مدخلات الشهر'!$A$2:$K$501,5,FALSE),0))</f>
        <v>0</v>
      </c>
      <c r="G447" s="9">
        <f>IF(A447="","",IFERROR(VLOOKUP(A447,'مدخلات الشهر'!$A$2:$K$501,6,FALSE),0))</f>
        <v>0</v>
      </c>
      <c r="H447" s="9">
        <f>IF(A447="","",IFERROR(VLOOKUP(A447,'مدخلات الشهر'!$A$2:$K$501,7,FALSE),0))</f>
        <v>0</v>
      </c>
      <c r="I447" s="9">
        <f>IF(A447="","",E447+F447+G447)</f>
        <v>0</v>
      </c>
      <c r="J447" s="9">
        <f>IF(A447="","",IFERROR(VLOOKUP(A447,'بيانات العاملين'!$A$2:$J$501,9,FALSE),0))</f>
        <v>0</v>
      </c>
      <c r="K447" s="9">
        <f>IF(A447="","",J447*'إعدادات'!$B$4)</f>
        <v>0</v>
      </c>
      <c r="L447" s="9">
        <f>IF(A447="","",SUM(MAX(0,MIN(MAX(0,(I447-K447)*'إعدادات'!$B$9-'إعدادات'!$B$8),'إعدادات'!$C$13)-'إعدادات'!$B$13)*'إعدادات'!$D$13,MAX(0,MIN(MAX(0,(I447-K447)*'إعدادات'!$B$9-'إعدادات'!$B$8),'إعدادات'!$C$14)-'إعدادات'!$B$14)*'إعدادات'!$D$14,MAX(0,MIN(MAX(0,(I447-K447)*'إعدادات'!$B$9-'إعدادات'!$B$8),'إعدادات'!$C$15)-'إعدادات'!$B$15)*'إعدادات'!$D$15,MAX(0,MIN(MAX(0,(I447-K447)*'إعدادات'!$B$9-'إعدادات'!$B$8),'إعدادات'!$C$16)-'إعدادات'!$B$16)*'إعدادات'!$D$16,MAX(0,MIN(MAX(0,(I447-K447)*'إعدادات'!$B$9-'إعدادات'!$B$8),'إعدادات'!$C$17)-'إعدادات'!$B$17)*'إعدادات'!$D$17,MAX(0,MIN(MAX(0,(I447-K447)*'إعدادات'!$B$9-'إعدادات'!$B$8),'إعدادات'!$C$18)-'إعدادات'!$B$18)*'إعدادات'!$D$18)/'إعدادات'!$B$9)</f>
        <v>0</v>
      </c>
      <c r="M447" s="9">
        <f>IF(A447="","",IFERROR(VLOOKUP(A447,'مدخلات الشهر'!$A$2:$K$501,8,FALSE),0))</f>
        <v>0</v>
      </c>
      <c r="N447" s="9">
        <f>IF(A447="","",IFERROR(VLOOKUP(A447,'مدخلات الشهر'!$A$2:$K$501,9,FALSE),0))</f>
        <v>0</v>
      </c>
      <c r="O447" s="9">
        <f>IF(A447="","",IFERROR(VLOOKUP(A447,'مدخلات الشهر'!$A$2:$K$501,10,FALSE),0))</f>
        <v>0</v>
      </c>
      <c r="P447" s="9">
        <f>IF(A447="","",SUM(K447:L447,M447:O447))</f>
        <v>0</v>
      </c>
      <c r="Q447" s="9">
        <f>IF(A447="","",E447+F447+G447+H447-P447)</f>
        <v>0</v>
      </c>
      <c r="R447" s="9">
        <f>IF(A447="","",J447*'إعدادات'!$B$5)</f>
        <v>0</v>
      </c>
      <c r="S447" s="9">
        <f>IF(A447="","",Q447+R447)</f>
        <v>0</v>
      </c>
    </row>
    <row r="448" spans="1:19" ht="20" customHeight="1">
      <c r="A448" s="5">
        <f>IF('بيانات العاملين'!A448="","",'بيانات العاملين'!A448)</f>
        <v>0</v>
      </c>
      <c r="B448" s="5">
        <f>IF(A448="","",IFERROR(VLOOKUP(A448,'بيانات العاملين'!$A$2:$J$501,2,FALSE),""))</f>
        <v>0</v>
      </c>
      <c r="C448" s="5">
        <f>IF(A448="","",IFERROR(VLOOKUP(A448,'بيانات العاملين'!$A$2:$J$501,4,FALSE),""))</f>
        <v>0</v>
      </c>
      <c r="D448" s="9">
        <f>IF(A448="","",IFERROR(VLOOKUP(A448,'بيانات العاملين'!$A$2:$J$501,8,FALSE),0))</f>
        <v>0</v>
      </c>
      <c r="E448" s="9">
        <f>IF(A448="","",MAX(0,D448*IFERROR(VLOOKUP(A448,'مدخلات الشهر'!$A$2:$K$501,3,FALSE),0)/(IFERROR(VLOOKUP(A448,'مدخلات الشهر'!$A$2:$K$501,3,FALSE),0)+IFERROR(VLOOKUP(A448,'مدخلات الشهر'!$A$2:$K$501,4,FALSE),0),1)))</f>
        <v>0</v>
      </c>
      <c r="F448" s="9">
        <f>IF(A448="","",IFERROR(VLOOKUP(A448,'مدخلات الشهر'!$A$2:$K$501,5,FALSE),0))</f>
        <v>0</v>
      </c>
      <c r="G448" s="9">
        <f>IF(A448="","",IFERROR(VLOOKUP(A448,'مدخلات الشهر'!$A$2:$K$501,6,FALSE),0))</f>
        <v>0</v>
      </c>
      <c r="H448" s="9">
        <f>IF(A448="","",IFERROR(VLOOKUP(A448,'مدخلات الشهر'!$A$2:$K$501,7,FALSE),0))</f>
        <v>0</v>
      </c>
      <c r="I448" s="9">
        <f>IF(A448="","",E448+F448+G448)</f>
        <v>0</v>
      </c>
      <c r="J448" s="9">
        <f>IF(A448="","",IFERROR(VLOOKUP(A448,'بيانات العاملين'!$A$2:$J$501,9,FALSE),0))</f>
        <v>0</v>
      </c>
      <c r="K448" s="9">
        <f>IF(A448="","",J448*'إعدادات'!$B$4)</f>
        <v>0</v>
      </c>
      <c r="L448" s="9">
        <f>IF(A448="","",SUM(MAX(0,MIN(MAX(0,(I448-K448)*'إعدادات'!$B$9-'إعدادات'!$B$8),'إعدادات'!$C$13)-'إعدادات'!$B$13)*'إعدادات'!$D$13,MAX(0,MIN(MAX(0,(I448-K448)*'إعدادات'!$B$9-'إعدادات'!$B$8),'إعدادات'!$C$14)-'إعدادات'!$B$14)*'إعدادات'!$D$14,MAX(0,MIN(MAX(0,(I448-K448)*'إعدادات'!$B$9-'إعدادات'!$B$8),'إعدادات'!$C$15)-'إعدادات'!$B$15)*'إعدادات'!$D$15,MAX(0,MIN(MAX(0,(I448-K448)*'إعدادات'!$B$9-'إعدادات'!$B$8),'إعدادات'!$C$16)-'إعدادات'!$B$16)*'إعدادات'!$D$16,MAX(0,MIN(MAX(0,(I448-K448)*'إعدادات'!$B$9-'إعدادات'!$B$8),'إعدادات'!$C$17)-'إعدادات'!$B$17)*'إعدادات'!$D$17,MAX(0,MIN(MAX(0,(I448-K448)*'إعدادات'!$B$9-'إعدادات'!$B$8),'إعدادات'!$C$18)-'إعدادات'!$B$18)*'إعدادات'!$D$18)/'إعدادات'!$B$9)</f>
        <v>0</v>
      </c>
      <c r="M448" s="9">
        <f>IF(A448="","",IFERROR(VLOOKUP(A448,'مدخلات الشهر'!$A$2:$K$501,8,FALSE),0))</f>
        <v>0</v>
      </c>
      <c r="N448" s="9">
        <f>IF(A448="","",IFERROR(VLOOKUP(A448,'مدخلات الشهر'!$A$2:$K$501,9,FALSE),0))</f>
        <v>0</v>
      </c>
      <c r="O448" s="9">
        <f>IF(A448="","",IFERROR(VLOOKUP(A448,'مدخلات الشهر'!$A$2:$K$501,10,FALSE),0))</f>
        <v>0</v>
      </c>
      <c r="P448" s="9">
        <f>IF(A448="","",SUM(K448:L448,M448:O448))</f>
        <v>0</v>
      </c>
      <c r="Q448" s="9">
        <f>IF(A448="","",E448+F448+G448+H448-P448)</f>
        <v>0</v>
      </c>
      <c r="R448" s="9">
        <f>IF(A448="","",J448*'إعدادات'!$B$5)</f>
        <v>0</v>
      </c>
      <c r="S448" s="9">
        <f>IF(A448="","",Q448+R448)</f>
        <v>0</v>
      </c>
    </row>
    <row r="449" spans="1:19" ht="20" customHeight="1">
      <c r="A449" s="5">
        <f>IF('بيانات العاملين'!A449="","",'بيانات العاملين'!A449)</f>
        <v>0</v>
      </c>
      <c r="B449" s="5">
        <f>IF(A449="","",IFERROR(VLOOKUP(A449,'بيانات العاملين'!$A$2:$J$501,2,FALSE),""))</f>
        <v>0</v>
      </c>
      <c r="C449" s="5">
        <f>IF(A449="","",IFERROR(VLOOKUP(A449,'بيانات العاملين'!$A$2:$J$501,4,FALSE),""))</f>
        <v>0</v>
      </c>
      <c r="D449" s="9">
        <f>IF(A449="","",IFERROR(VLOOKUP(A449,'بيانات العاملين'!$A$2:$J$501,8,FALSE),0))</f>
        <v>0</v>
      </c>
      <c r="E449" s="9">
        <f>IF(A449="","",MAX(0,D449*IFERROR(VLOOKUP(A449,'مدخلات الشهر'!$A$2:$K$501,3,FALSE),0)/(IFERROR(VLOOKUP(A449,'مدخلات الشهر'!$A$2:$K$501,3,FALSE),0)+IFERROR(VLOOKUP(A449,'مدخلات الشهر'!$A$2:$K$501,4,FALSE),0),1)))</f>
        <v>0</v>
      </c>
      <c r="F449" s="9">
        <f>IF(A449="","",IFERROR(VLOOKUP(A449,'مدخلات الشهر'!$A$2:$K$501,5,FALSE),0))</f>
        <v>0</v>
      </c>
      <c r="G449" s="9">
        <f>IF(A449="","",IFERROR(VLOOKUP(A449,'مدخلات الشهر'!$A$2:$K$501,6,FALSE),0))</f>
        <v>0</v>
      </c>
      <c r="H449" s="9">
        <f>IF(A449="","",IFERROR(VLOOKUP(A449,'مدخلات الشهر'!$A$2:$K$501,7,FALSE),0))</f>
        <v>0</v>
      </c>
      <c r="I449" s="9">
        <f>IF(A449="","",E449+F449+G449)</f>
        <v>0</v>
      </c>
      <c r="J449" s="9">
        <f>IF(A449="","",IFERROR(VLOOKUP(A449,'بيانات العاملين'!$A$2:$J$501,9,FALSE),0))</f>
        <v>0</v>
      </c>
      <c r="K449" s="9">
        <f>IF(A449="","",J449*'إعدادات'!$B$4)</f>
        <v>0</v>
      </c>
      <c r="L449" s="9">
        <f>IF(A449="","",SUM(MAX(0,MIN(MAX(0,(I449-K449)*'إعدادات'!$B$9-'إعدادات'!$B$8),'إعدادات'!$C$13)-'إعدادات'!$B$13)*'إعدادات'!$D$13,MAX(0,MIN(MAX(0,(I449-K449)*'إعدادات'!$B$9-'إعدادات'!$B$8),'إعدادات'!$C$14)-'إعدادات'!$B$14)*'إعدادات'!$D$14,MAX(0,MIN(MAX(0,(I449-K449)*'إعدادات'!$B$9-'إعدادات'!$B$8),'إعدادات'!$C$15)-'إعدادات'!$B$15)*'إعدادات'!$D$15,MAX(0,MIN(MAX(0,(I449-K449)*'إعدادات'!$B$9-'إعدادات'!$B$8),'إعدادات'!$C$16)-'إعدادات'!$B$16)*'إعدادات'!$D$16,MAX(0,MIN(MAX(0,(I449-K449)*'إعدادات'!$B$9-'إعدادات'!$B$8),'إعدادات'!$C$17)-'إعدادات'!$B$17)*'إعدادات'!$D$17,MAX(0,MIN(MAX(0,(I449-K449)*'إعدادات'!$B$9-'إعدادات'!$B$8),'إعدادات'!$C$18)-'إعدادات'!$B$18)*'إعدادات'!$D$18)/'إعدادات'!$B$9)</f>
        <v>0</v>
      </c>
      <c r="M449" s="9">
        <f>IF(A449="","",IFERROR(VLOOKUP(A449,'مدخلات الشهر'!$A$2:$K$501,8,FALSE),0))</f>
        <v>0</v>
      </c>
      <c r="N449" s="9">
        <f>IF(A449="","",IFERROR(VLOOKUP(A449,'مدخلات الشهر'!$A$2:$K$501,9,FALSE),0))</f>
        <v>0</v>
      </c>
      <c r="O449" s="9">
        <f>IF(A449="","",IFERROR(VLOOKUP(A449,'مدخلات الشهر'!$A$2:$K$501,10,FALSE),0))</f>
        <v>0</v>
      </c>
      <c r="P449" s="9">
        <f>IF(A449="","",SUM(K449:L449,M449:O449))</f>
        <v>0</v>
      </c>
      <c r="Q449" s="9">
        <f>IF(A449="","",E449+F449+G449+H449-P449)</f>
        <v>0</v>
      </c>
      <c r="R449" s="9">
        <f>IF(A449="","",J449*'إعدادات'!$B$5)</f>
        <v>0</v>
      </c>
      <c r="S449" s="9">
        <f>IF(A449="","",Q449+R449)</f>
        <v>0</v>
      </c>
    </row>
    <row r="450" spans="1:19" ht="20" customHeight="1">
      <c r="A450" s="5">
        <f>IF('بيانات العاملين'!A450="","",'بيانات العاملين'!A450)</f>
        <v>0</v>
      </c>
      <c r="B450" s="5">
        <f>IF(A450="","",IFERROR(VLOOKUP(A450,'بيانات العاملين'!$A$2:$J$501,2,FALSE),""))</f>
        <v>0</v>
      </c>
      <c r="C450" s="5">
        <f>IF(A450="","",IFERROR(VLOOKUP(A450,'بيانات العاملين'!$A$2:$J$501,4,FALSE),""))</f>
        <v>0</v>
      </c>
      <c r="D450" s="9">
        <f>IF(A450="","",IFERROR(VLOOKUP(A450,'بيانات العاملين'!$A$2:$J$501,8,FALSE),0))</f>
        <v>0</v>
      </c>
      <c r="E450" s="9">
        <f>IF(A450="","",MAX(0,D450*IFERROR(VLOOKUP(A450,'مدخلات الشهر'!$A$2:$K$501,3,FALSE),0)/(IFERROR(VLOOKUP(A450,'مدخلات الشهر'!$A$2:$K$501,3,FALSE),0)+IFERROR(VLOOKUP(A450,'مدخلات الشهر'!$A$2:$K$501,4,FALSE),0),1)))</f>
        <v>0</v>
      </c>
      <c r="F450" s="9">
        <f>IF(A450="","",IFERROR(VLOOKUP(A450,'مدخلات الشهر'!$A$2:$K$501,5,FALSE),0))</f>
        <v>0</v>
      </c>
      <c r="G450" s="9">
        <f>IF(A450="","",IFERROR(VLOOKUP(A450,'مدخلات الشهر'!$A$2:$K$501,6,FALSE),0))</f>
        <v>0</v>
      </c>
      <c r="H450" s="9">
        <f>IF(A450="","",IFERROR(VLOOKUP(A450,'مدخلات الشهر'!$A$2:$K$501,7,FALSE),0))</f>
        <v>0</v>
      </c>
      <c r="I450" s="9">
        <f>IF(A450="","",E450+F450+G450)</f>
        <v>0</v>
      </c>
      <c r="J450" s="9">
        <f>IF(A450="","",IFERROR(VLOOKUP(A450,'بيانات العاملين'!$A$2:$J$501,9,FALSE),0))</f>
        <v>0</v>
      </c>
      <c r="K450" s="9">
        <f>IF(A450="","",J450*'إعدادات'!$B$4)</f>
        <v>0</v>
      </c>
      <c r="L450" s="9">
        <f>IF(A450="","",SUM(MAX(0,MIN(MAX(0,(I450-K450)*'إعدادات'!$B$9-'إعدادات'!$B$8),'إعدادات'!$C$13)-'إعدادات'!$B$13)*'إعدادات'!$D$13,MAX(0,MIN(MAX(0,(I450-K450)*'إعدادات'!$B$9-'إعدادات'!$B$8),'إعدادات'!$C$14)-'إعدادات'!$B$14)*'إعدادات'!$D$14,MAX(0,MIN(MAX(0,(I450-K450)*'إعدادات'!$B$9-'إعدادات'!$B$8),'إعدادات'!$C$15)-'إعدادات'!$B$15)*'إعدادات'!$D$15,MAX(0,MIN(MAX(0,(I450-K450)*'إعدادات'!$B$9-'إعدادات'!$B$8),'إعدادات'!$C$16)-'إعدادات'!$B$16)*'إعدادات'!$D$16,MAX(0,MIN(MAX(0,(I450-K450)*'إعدادات'!$B$9-'إعدادات'!$B$8),'إعدادات'!$C$17)-'إعدادات'!$B$17)*'إعدادات'!$D$17,MAX(0,MIN(MAX(0,(I450-K450)*'إعدادات'!$B$9-'إعدادات'!$B$8),'إعدادات'!$C$18)-'إعدادات'!$B$18)*'إعدادات'!$D$18)/'إعدادات'!$B$9)</f>
        <v>0</v>
      </c>
      <c r="M450" s="9">
        <f>IF(A450="","",IFERROR(VLOOKUP(A450,'مدخلات الشهر'!$A$2:$K$501,8,FALSE),0))</f>
        <v>0</v>
      </c>
      <c r="N450" s="9">
        <f>IF(A450="","",IFERROR(VLOOKUP(A450,'مدخلات الشهر'!$A$2:$K$501,9,FALSE),0))</f>
        <v>0</v>
      </c>
      <c r="O450" s="9">
        <f>IF(A450="","",IFERROR(VLOOKUP(A450,'مدخلات الشهر'!$A$2:$K$501,10,FALSE),0))</f>
        <v>0</v>
      </c>
      <c r="P450" s="9">
        <f>IF(A450="","",SUM(K450:L450,M450:O450))</f>
        <v>0</v>
      </c>
      <c r="Q450" s="9">
        <f>IF(A450="","",E450+F450+G450+H450-P450)</f>
        <v>0</v>
      </c>
      <c r="R450" s="9">
        <f>IF(A450="","",J450*'إعدادات'!$B$5)</f>
        <v>0</v>
      </c>
      <c r="S450" s="9">
        <f>IF(A450="","",Q450+R450)</f>
        <v>0</v>
      </c>
    </row>
    <row r="451" spans="1:19" ht="20" customHeight="1">
      <c r="A451" s="5">
        <f>IF('بيانات العاملين'!A451="","",'بيانات العاملين'!A451)</f>
        <v>0</v>
      </c>
      <c r="B451" s="5">
        <f>IF(A451="","",IFERROR(VLOOKUP(A451,'بيانات العاملين'!$A$2:$J$501,2,FALSE),""))</f>
        <v>0</v>
      </c>
      <c r="C451" s="5">
        <f>IF(A451="","",IFERROR(VLOOKUP(A451,'بيانات العاملين'!$A$2:$J$501,4,FALSE),""))</f>
        <v>0</v>
      </c>
      <c r="D451" s="9">
        <f>IF(A451="","",IFERROR(VLOOKUP(A451,'بيانات العاملين'!$A$2:$J$501,8,FALSE),0))</f>
        <v>0</v>
      </c>
      <c r="E451" s="9">
        <f>IF(A451="","",MAX(0,D451*IFERROR(VLOOKUP(A451,'مدخلات الشهر'!$A$2:$K$501,3,FALSE),0)/(IFERROR(VLOOKUP(A451,'مدخلات الشهر'!$A$2:$K$501,3,FALSE),0)+IFERROR(VLOOKUP(A451,'مدخلات الشهر'!$A$2:$K$501,4,FALSE),0),1)))</f>
        <v>0</v>
      </c>
      <c r="F451" s="9">
        <f>IF(A451="","",IFERROR(VLOOKUP(A451,'مدخلات الشهر'!$A$2:$K$501,5,FALSE),0))</f>
        <v>0</v>
      </c>
      <c r="G451" s="9">
        <f>IF(A451="","",IFERROR(VLOOKUP(A451,'مدخلات الشهر'!$A$2:$K$501,6,FALSE),0))</f>
        <v>0</v>
      </c>
      <c r="H451" s="9">
        <f>IF(A451="","",IFERROR(VLOOKUP(A451,'مدخلات الشهر'!$A$2:$K$501,7,FALSE),0))</f>
        <v>0</v>
      </c>
      <c r="I451" s="9">
        <f>IF(A451="","",E451+F451+G451)</f>
        <v>0</v>
      </c>
      <c r="J451" s="9">
        <f>IF(A451="","",IFERROR(VLOOKUP(A451,'بيانات العاملين'!$A$2:$J$501,9,FALSE),0))</f>
        <v>0</v>
      </c>
      <c r="K451" s="9">
        <f>IF(A451="","",J451*'إعدادات'!$B$4)</f>
        <v>0</v>
      </c>
      <c r="L451" s="9">
        <f>IF(A451="","",SUM(MAX(0,MIN(MAX(0,(I451-K451)*'إعدادات'!$B$9-'إعدادات'!$B$8),'إعدادات'!$C$13)-'إعدادات'!$B$13)*'إعدادات'!$D$13,MAX(0,MIN(MAX(0,(I451-K451)*'إعدادات'!$B$9-'إعدادات'!$B$8),'إعدادات'!$C$14)-'إعدادات'!$B$14)*'إعدادات'!$D$14,MAX(0,MIN(MAX(0,(I451-K451)*'إعدادات'!$B$9-'إعدادات'!$B$8),'إعدادات'!$C$15)-'إعدادات'!$B$15)*'إعدادات'!$D$15,MAX(0,MIN(MAX(0,(I451-K451)*'إعدادات'!$B$9-'إعدادات'!$B$8),'إعدادات'!$C$16)-'إعدادات'!$B$16)*'إعدادات'!$D$16,MAX(0,MIN(MAX(0,(I451-K451)*'إعدادات'!$B$9-'إعدادات'!$B$8),'إعدادات'!$C$17)-'إعدادات'!$B$17)*'إعدادات'!$D$17,MAX(0,MIN(MAX(0,(I451-K451)*'إعدادات'!$B$9-'إعدادات'!$B$8),'إعدادات'!$C$18)-'إعدادات'!$B$18)*'إعدادات'!$D$18)/'إعدادات'!$B$9)</f>
        <v>0</v>
      </c>
      <c r="M451" s="9">
        <f>IF(A451="","",IFERROR(VLOOKUP(A451,'مدخلات الشهر'!$A$2:$K$501,8,FALSE),0))</f>
        <v>0</v>
      </c>
      <c r="N451" s="9">
        <f>IF(A451="","",IFERROR(VLOOKUP(A451,'مدخلات الشهر'!$A$2:$K$501,9,FALSE),0))</f>
        <v>0</v>
      </c>
      <c r="O451" s="9">
        <f>IF(A451="","",IFERROR(VLOOKUP(A451,'مدخلات الشهر'!$A$2:$K$501,10,FALSE),0))</f>
        <v>0</v>
      </c>
      <c r="P451" s="9">
        <f>IF(A451="","",SUM(K451:L451,M451:O451))</f>
        <v>0</v>
      </c>
      <c r="Q451" s="9">
        <f>IF(A451="","",E451+F451+G451+H451-P451)</f>
        <v>0</v>
      </c>
      <c r="R451" s="9">
        <f>IF(A451="","",J451*'إعدادات'!$B$5)</f>
        <v>0</v>
      </c>
      <c r="S451" s="9">
        <f>IF(A451="","",Q451+R451)</f>
        <v>0</v>
      </c>
    </row>
    <row r="452" spans="1:19" ht="20" customHeight="1">
      <c r="A452" s="5">
        <f>IF('بيانات العاملين'!A452="","",'بيانات العاملين'!A452)</f>
        <v>0</v>
      </c>
      <c r="B452" s="5">
        <f>IF(A452="","",IFERROR(VLOOKUP(A452,'بيانات العاملين'!$A$2:$J$501,2,FALSE),""))</f>
        <v>0</v>
      </c>
      <c r="C452" s="5">
        <f>IF(A452="","",IFERROR(VLOOKUP(A452,'بيانات العاملين'!$A$2:$J$501,4,FALSE),""))</f>
        <v>0</v>
      </c>
      <c r="D452" s="9">
        <f>IF(A452="","",IFERROR(VLOOKUP(A452,'بيانات العاملين'!$A$2:$J$501,8,FALSE),0))</f>
        <v>0</v>
      </c>
      <c r="E452" s="9">
        <f>IF(A452="","",MAX(0,D452*IFERROR(VLOOKUP(A452,'مدخلات الشهر'!$A$2:$K$501,3,FALSE),0)/(IFERROR(VLOOKUP(A452,'مدخلات الشهر'!$A$2:$K$501,3,FALSE),0)+IFERROR(VLOOKUP(A452,'مدخلات الشهر'!$A$2:$K$501,4,FALSE),0),1)))</f>
        <v>0</v>
      </c>
      <c r="F452" s="9">
        <f>IF(A452="","",IFERROR(VLOOKUP(A452,'مدخلات الشهر'!$A$2:$K$501,5,FALSE),0))</f>
        <v>0</v>
      </c>
      <c r="G452" s="9">
        <f>IF(A452="","",IFERROR(VLOOKUP(A452,'مدخلات الشهر'!$A$2:$K$501,6,FALSE),0))</f>
        <v>0</v>
      </c>
      <c r="H452" s="9">
        <f>IF(A452="","",IFERROR(VLOOKUP(A452,'مدخلات الشهر'!$A$2:$K$501,7,FALSE),0))</f>
        <v>0</v>
      </c>
      <c r="I452" s="9">
        <f>IF(A452="","",E452+F452+G452)</f>
        <v>0</v>
      </c>
      <c r="J452" s="9">
        <f>IF(A452="","",IFERROR(VLOOKUP(A452,'بيانات العاملين'!$A$2:$J$501,9,FALSE),0))</f>
        <v>0</v>
      </c>
      <c r="K452" s="9">
        <f>IF(A452="","",J452*'إعدادات'!$B$4)</f>
        <v>0</v>
      </c>
      <c r="L452" s="9">
        <f>IF(A452="","",SUM(MAX(0,MIN(MAX(0,(I452-K452)*'إعدادات'!$B$9-'إعدادات'!$B$8),'إعدادات'!$C$13)-'إعدادات'!$B$13)*'إعدادات'!$D$13,MAX(0,MIN(MAX(0,(I452-K452)*'إعدادات'!$B$9-'إعدادات'!$B$8),'إعدادات'!$C$14)-'إعدادات'!$B$14)*'إعدادات'!$D$14,MAX(0,MIN(MAX(0,(I452-K452)*'إعدادات'!$B$9-'إعدادات'!$B$8),'إعدادات'!$C$15)-'إعدادات'!$B$15)*'إعدادات'!$D$15,MAX(0,MIN(MAX(0,(I452-K452)*'إعدادات'!$B$9-'إعدادات'!$B$8),'إعدادات'!$C$16)-'إعدادات'!$B$16)*'إعدادات'!$D$16,MAX(0,MIN(MAX(0,(I452-K452)*'إعدادات'!$B$9-'إعدادات'!$B$8),'إعدادات'!$C$17)-'إعدادات'!$B$17)*'إعدادات'!$D$17,MAX(0,MIN(MAX(0,(I452-K452)*'إعدادات'!$B$9-'إعدادات'!$B$8),'إعدادات'!$C$18)-'إعدادات'!$B$18)*'إعدادات'!$D$18)/'إعدادات'!$B$9)</f>
        <v>0</v>
      </c>
      <c r="M452" s="9">
        <f>IF(A452="","",IFERROR(VLOOKUP(A452,'مدخلات الشهر'!$A$2:$K$501,8,FALSE),0))</f>
        <v>0</v>
      </c>
      <c r="N452" s="9">
        <f>IF(A452="","",IFERROR(VLOOKUP(A452,'مدخلات الشهر'!$A$2:$K$501,9,FALSE),0))</f>
        <v>0</v>
      </c>
      <c r="O452" s="9">
        <f>IF(A452="","",IFERROR(VLOOKUP(A452,'مدخلات الشهر'!$A$2:$K$501,10,FALSE),0))</f>
        <v>0</v>
      </c>
      <c r="P452" s="9">
        <f>IF(A452="","",SUM(K452:L452,M452:O452))</f>
        <v>0</v>
      </c>
      <c r="Q452" s="9">
        <f>IF(A452="","",E452+F452+G452+H452-P452)</f>
        <v>0</v>
      </c>
      <c r="R452" s="9">
        <f>IF(A452="","",J452*'إعدادات'!$B$5)</f>
        <v>0</v>
      </c>
      <c r="S452" s="9">
        <f>IF(A452="","",Q452+R452)</f>
        <v>0</v>
      </c>
    </row>
    <row r="453" spans="1:19" ht="20" customHeight="1">
      <c r="A453" s="5">
        <f>IF('بيانات العاملين'!A453="","",'بيانات العاملين'!A453)</f>
        <v>0</v>
      </c>
      <c r="B453" s="5">
        <f>IF(A453="","",IFERROR(VLOOKUP(A453,'بيانات العاملين'!$A$2:$J$501,2,FALSE),""))</f>
        <v>0</v>
      </c>
      <c r="C453" s="5">
        <f>IF(A453="","",IFERROR(VLOOKUP(A453,'بيانات العاملين'!$A$2:$J$501,4,FALSE),""))</f>
        <v>0</v>
      </c>
      <c r="D453" s="9">
        <f>IF(A453="","",IFERROR(VLOOKUP(A453,'بيانات العاملين'!$A$2:$J$501,8,FALSE),0))</f>
        <v>0</v>
      </c>
      <c r="E453" s="9">
        <f>IF(A453="","",MAX(0,D453*IFERROR(VLOOKUP(A453,'مدخلات الشهر'!$A$2:$K$501,3,FALSE),0)/(IFERROR(VLOOKUP(A453,'مدخلات الشهر'!$A$2:$K$501,3,FALSE),0)+IFERROR(VLOOKUP(A453,'مدخلات الشهر'!$A$2:$K$501,4,FALSE),0),1)))</f>
        <v>0</v>
      </c>
      <c r="F453" s="9">
        <f>IF(A453="","",IFERROR(VLOOKUP(A453,'مدخلات الشهر'!$A$2:$K$501,5,FALSE),0))</f>
        <v>0</v>
      </c>
      <c r="G453" s="9">
        <f>IF(A453="","",IFERROR(VLOOKUP(A453,'مدخلات الشهر'!$A$2:$K$501,6,FALSE),0))</f>
        <v>0</v>
      </c>
      <c r="H453" s="9">
        <f>IF(A453="","",IFERROR(VLOOKUP(A453,'مدخلات الشهر'!$A$2:$K$501,7,FALSE),0))</f>
        <v>0</v>
      </c>
      <c r="I453" s="9">
        <f>IF(A453="","",E453+F453+G453)</f>
        <v>0</v>
      </c>
      <c r="J453" s="9">
        <f>IF(A453="","",IFERROR(VLOOKUP(A453,'بيانات العاملين'!$A$2:$J$501,9,FALSE),0))</f>
        <v>0</v>
      </c>
      <c r="K453" s="9">
        <f>IF(A453="","",J453*'إعدادات'!$B$4)</f>
        <v>0</v>
      </c>
      <c r="L453" s="9">
        <f>IF(A453="","",SUM(MAX(0,MIN(MAX(0,(I453-K453)*'إعدادات'!$B$9-'إعدادات'!$B$8),'إعدادات'!$C$13)-'إعدادات'!$B$13)*'إعدادات'!$D$13,MAX(0,MIN(MAX(0,(I453-K453)*'إعدادات'!$B$9-'إعدادات'!$B$8),'إعدادات'!$C$14)-'إعدادات'!$B$14)*'إعدادات'!$D$14,MAX(0,MIN(MAX(0,(I453-K453)*'إعدادات'!$B$9-'إعدادات'!$B$8),'إعدادات'!$C$15)-'إعدادات'!$B$15)*'إعدادات'!$D$15,MAX(0,MIN(MAX(0,(I453-K453)*'إعدادات'!$B$9-'إعدادات'!$B$8),'إعدادات'!$C$16)-'إعدادات'!$B$16)*'إعدادات'!$D$16,MAX(0,MIN(MAX(0,(I453-K453)*'إعدادات'!$B$9-'إعدادات'!$B$8),'إعدادات'!$C$17)-'إعدادات'!$B$17)*'إعدادات'!$D$17,MAX(0,MIN(MAX(0,(I453-K453)*'إعدادات'!$B$9-'إعدادات'!$B$8),'إعدادات'!$C$18)-'إعدادات'!$B$18)*'إعدادات'!$D$18)/'إعدادات'!$B$9)</f>
        <v>0</v>
      </c>
      <c r="M453" s="9">
        <f>IF(A453="","",IFERROR(VLOOKUP(A453,'مدخلات الشهر'!$A$2:$K$501,8,FALSE),0))</f>
        <v>0</v>
      </c>
      <c r="N453" s="9">
        <f>IF(A453="","",IFERROR(VLOOKUP(A453,'مدخلات الشهر'!$A$2:$K$501,9,FALSE),0))</f>
        <v>0</v>
      </c>
      <c r="O453" s="9">
        <f>IF(A453="","",IFERROR(VLOOKUP(A453,'مدخلات الشهر'!$A$2:$K$501,10,FALSE),0))</f>
        <v>0</v>
      </c>
      <c r="P453" s="9">
        <f>IF(A453="","",SUM(K453:L453,M453:O453))</f>
        <v>0</v>
      </c>
      <c r="Q453" s="9">
        <f>IF(A453="","",E453+F453+G453+H453-P453)</f>
        <v>0</v>
      </c>
      <c r="R453" s="9">
        <f>IF(A453="","",J453*'إعدادات'!$B$5)</f>
        <v>0</v>
      </c>
      <c r="S453" s="9">
        <f>IF(A453="","",Q453+R453)</f>
        <v>0</v>
      </c>
    </row>
    <row r="454" spans="1:19" ht="20" customHeight="1">
      <c r="A454" s="5">
        <f>IF('بيانات العاملين'!A454="","",'بيانات العاملين'!A454)</f>
        <v>0</v>
      </c>
      <c r="B454" s="5">
        <f>IF(A454="","",IFERROR(VLOOKUP(A454,'بيانات العاملين'!$A$2:$J$501,2,FALSE),""))</f>
        <v>0</v>
      </c>
      <c r="C454" s="5">
        <f>IF(A454="","",IFERROR(VLOOKUP(A454,'بيانات العاملين'!$A$2:$J$501,4,FALSE),""))</f>
        <v>0</v>
      </c>
      <c r="D454" s="9">
        <f>IF(A454="","",IFERROR(VLOOKUP(A454,'بيانات العاملين'!$A$2:$J$501,8,FALSE),0))</f>
        <v>0</v>
      </c>
      <c r="E454" s="9">
        <f>IF(A454="","",MAX(0,D454*IFERROR(VLOOKUP(A454,'مدخلات الشهر'!$A$2:$K$501,3,FALSE),0)/(IFERROR(VLOOKUP(A454,'مدخلات الشهر'!$A$2:$K$501,3,FALSE),0)+IFERROR(VLOOKUP(A454,'مدخلات الشهر'!$A$2:$K$501,4,FALSE),0),1)))</f>
        <v>0</v>
      </c>
      <c r="F454" s="9">
        <f>IF(A454="","",IFERROR(VLOOKUP(A454,'مدخلات الشهر'!$A$2:$K$501,5,FALSE),0))</f>
        <v>0</v>
      </c>
      <c r="G454" s="9">
        <f>IF(A454="","",IFERROR(VLOOKUP(A454,'مدخلات الشهر'!$A$2:$K$501,6,FALSE),0))</f>
        <v>0</v>
      </c>
      <c r="H454" s="9">
        <f>IF(A454="","",IFERROR(VLOOKUP(A454,'مدخلات الشهر'!$A$2:$K$501,7,FALSE),0))</f>
        <v>0</v>
      </c>
      <c r="I454" s="9">
        <f>IF(A454="","",E454+F454+G454)</f>
        <v>0</v>
      </c>
      <c r="J454" s="9">
        <f>IF(A454="","",IFERROR(VLOOKUP(A454,'بيانات العاملين'!$A$2:$J$501,9,FALSE),0))</f>
        <v>0</v>
      </c>
      <c r="K454" s="9">
        <f>IF(A454="","",J454*'إعدادات'!$B$4)</f>
        <v>0</v>
      </c>
      <c r="L454" s="9">
        <f>IF(A454="","",SUM(MAX(0,MIN(MAX(0,(I454-K454)*'إعدادات'!$B$9-'إعدادات'!$B$8),'إعدادات'!$C$13)-'إعدادات'!$B$13)*'إعدادات'!$D$13,MAX(0,MIN(MAX(0,(I454-K454)*'إعدادات'!$B$9-'إعدادات'!$B$8),'إعدادات'!$C$14)-'إعدادات'!$B$14)*'إعدادات'!$D$14,MAX(0,MIN(MAX(0,(I454-K454)*'إعدادات'!$B$9-'إعدادات'!$B$8),'إعدادات'!$C$15)-'إعدادات'!$B$15)*'إعدادات'!$D$15,MAX(0,MIN(MAX(0,(I454-K454)*'إعدادات'!$B$9-'إعدادات'!$B$8),'إعدادات'!$C$16)-'إعدادات'!$B$16)*'إعدادات'!$D$16,MAX(0,MIN(MAX(0,(I454-K454)*'إعدادات'!$B$9-'إعدادات'!$B$8),'إعدادات'!$C$17)-'إعدادات'!$B$17)*'إعدادات'!$D$17,MAX(0,MIN(MAX(0,(I454-K454)*'إعدادات'!$B$9-'إعدادات'!$B$8),'إعدادات'!$C$18)-'إعدادات'!$B$18)*'إعدادات'!$D$18)/'إعدادات'!$B$9)</f>
        <v>0</v>
      </c>
      <c r="M454" s="9">
        <f>IF(A454="","",IFERROR(VLOOKUP(A454,'مدخلات الشهر'!$A$2:$K$501,8,FALSE),0))</f>
        <v>0</v>
      </c>
      <c r="N454" s="9">
        <f>IF(A454="","",IFERROR(VLOOKUP(A454,'مدخلات الشهر'!$A$2:$K$501,9,FALSE),0))</f>
        <v>0</v>
      </c>
      <c r="O454" s="9">
        <f>IF(A454="","",IFERROR(VLOOKUP(A454,'مدخلات الشهر'!$A$2:$K$501,10,FALSE),0))</f>
        <v>0</v>
      </c>
      <c r="P454" s="9">
        <f>IF(A454="","",SUM(K454:L454,M454:O454))</f>
        <v>0</v>
      </c>
      <c r="Q454" s="9">
        <f>IF(A454="","",E454+F454+G454+H454-P454)</f>
        <v>0</v>
      </c>
      <c r="R454" s="9">
        <f>IF(A454="","",J454*'إعدادات'!$B$5)</f>
        <v>0</v>
      </c>
      <c r="S454" s="9">
        <f>IF(A454="","",Q454+R454)</f>
        <v>0</v>
      </c>
    </row>
    <row r="455" spans="1:19" ht="20" customHeight="1">
      <c r="A455" s="5">
        <f>IF('بيانات العاملين'!A455="","",'بيانات العاملين'!A455)</f>
        <v>0</v>
      </c>
      <c r="B455" s="5">
        <f>IF(A455="","",IFERROR(VLOOKUP(A455,'بيانات العاملين'!$A$2:$J$501,2,FALSE),""))</f>
        <v>0</v>
      </c>
      <c r="C455" s="5">
        <f>IF(A455="","",IFERROR(VLOOKUP(A455,'بيانات العاملين'!$A$2:$J$501,4,FALSE),""))</f>
        <v>0</v>
      </c>
      <c r="D455" s="9">
        <f>IF(A455="","",IFERROR(VLOOKUP(A455,'بيانات العاملين'!$A$2:$J$501,8,FALSE),0))</f>
        <v>0</v>
      </c>
      <c r="E455" s="9">
        <f>IF(A455="","",MAX(0,D455*IFERROR(VLOOKUP(A455,'مدخلات الشهر'!$A$2:$K$501,3,FALSE),0)/(IFERROR(VLOOKUP(A455,'مدخلات الشهر'!$A$2:$K$501,3,FALSE),0)+IFERROR(VLOOKUP(A455,'مدخلات الشهر'!$A$2:$K$501,4,FALSE),0),1)))</f>
        <v>0</v>
      </c>
      <c r="F455" s="9">
        <f>IF(A455="","",IFERROR(VLOOKUP(A455,'مدخلات الشهر'!$A$2:$K$501,5,FALSE),0))</f>
        <v>0</v>
      </c>
      <c r="G455" s="9">
        <f>IF(A455="","",IFERROR(VLOOKUP(A455,'مدخلات الشهر'!$A$2:$K$501,6,FALSE),0))</f>
        <v>0</v>
      </c>
      <c r="H455" s="9">
        <f>IF(A455="","",IFERROR(VLOOKUP(A455,'مدخلات الشهر'!$A$2:$K$501,7,FALSE),0))</f>
        <v>0</v>
      </c>
      <c r="I455" s="9">
        <f>IF(A455="","",E455+F455+G455)</f>
        <v>0</v>
      </c>
      <c r="J455" s="9">
        <f>IF(A455="","",IFERROR(VLOOKUP(A455,'بيانات العاملين'!$A$2:$J$501,9,FALSE),0))</f>
        <v>0</v>
      </c>
      <c r="K455" s="9">
        <f>IF(A455="","",J455*'إعدادات'!$B$4)</f>
        <v>0</v>
      </c>
      <c r="L455" s="9">
        <f>IF(A455="","",SUM(MAX(0,MIN(MAX(0,(I455-K455)*'إعدادات'!$B$9-'إعدادات'!$B$8),'إعدادات'!$C$13)-'إعدادات'!$B$13)*'إعدادات'!$D$13,MAX(0,MIN(MAX(0,(I455-K455)*'إعدادات'!$B$9-'إعدادات'!$B$8),'إعدادات'!$C$14)-'إعدادات'!$B$14)*'إعدادات'!$D$14,MAX(0,MIN(MAX(0,(I455-K455)*'إعدادات'!$B$9-'إعدادات'!$B$8),'إعدادات'!$C$15)-'إعدادات'!$B$15)*'إعدادات'!$D$15,MAX(0,MIN(MAX(0,(I455-K455)*'إعدادات'!$B$9-'إعدادات'!$B$8),'إعدادات'!$C$16)-'إعدادات'!$B$16)*'إعدادات'!$D$16,MAX(0,MIN(MAX(0,(I455-K455)*'إعدادات'!$B$9-'إعدادات'!$B$8),'إعدادات'!$C$17)-'إعدادات'!$B$17)*'إعدادات'!$D$17,MAX(0,MIN(MAX(0,(I455-K455)*'إعدادات'!$B$9-'إعدادات'!$B$8),'إعدادات'!$C$18)-'إعدادات'!$B$18)*'إعدادات'!$D$18)/'إعدادات'!$B$9)</f>
        <v>0</v>
      </c>
      <c r="M455" s="9">
        <f>IF(A455="","",IFERROR(VLOOKUP(A455,'مدخلات الشهر'!$A$2:$K$501,8,FALSE),0))</f>
        <v>0</v>
      </c>
      <c r="N455" s="9">
        <f>IF(A455="","",IFERROR(VLOOKUP(A455,'مدخلات الشهر'!$A$2:$K$501,9,FALSE),0))</f>
        <v>0</v>
      </c>
      <c r="O455" s="9">
        <f>IF(A455="","",IFERROR(VLOOKUP(A455,'مدخلات الشهر'!$A$2:$K$501,10,FALSE),0))</f>
        <v>0</v>
      </c>
      <c r="P455" s="9">
        <f>IF(A455="","",SUM(K455:L455,M455:O455))</f>
        <v>0</v>
      </c>
      <c r="Q455" s="9">
        <f>IF(A455="","",E455+F455+G455+H455-P455)</f>
        <v>0</v>
      </c>
      <c r="R455" s="9">
        <f>IF(A455="","",J455*'إعدادات'!$B$5)</f>
        <v>0</v>
      </c>
      <c r="S455" s="9">
        <f>IF(A455="","",Q455+R455)</f>
        <v>0</v>
      </c>
    </row>
    <row r="456" spans="1:19" ht="20" customHeight="1">
      <c r="A456" s="5">
        <f>IF('بيانات العاملين'!A456="","",'بيانات العاملين'!A456)</f>
        <v>0</v>
      </c>
      <c r="B456" s="5">
        <f>IF(A456="","",IFERROR(VLOOKUP(A456,'بيانات العاملين'!$A$2:$J$501,2,FALSE),""))</f>
        <v>0</v>
      </c>
      <c r="C456" s="5">
        <f>IF(A456="","",IFERROR(VLOOKUP(A456,'بيانات العاملين'!$A$2:$J$501,4,FALSE),""))</f>
        <v>0</v>
      </c>
      <c r="D456" s="9">
        <f>IF(A456="","",IFERROR(VLOOKUP(A456,'بيانات العاملين'!$A$2:$J$501,8,FALSE),0))</f>
        <v>0</v>
      </c>
      <c r="E456" s="9">
        <f>IF(A456="","",MAX(0,D456*IFERROR(VLOOKUP(A456,'مدخلات الشهر'!$A$2:$K$501,3,FALSE),0)/(IFERROR(VLOOKUP(A456,'مدخلات الشهر'!$A$2:$K$501,3,FALSE),0)+IFERROR(VLOOKUP(A456,'مدخلات الشهر'!$A$2:$K$501,4,FALSE),0),1)))</f>
        <v>0</v>
      </c>
      <c r="F456" s="9">
        <f>IF(A456="","",IFERROR(VLOOKUP(A456,'مدخلات الشهر'!$A$2:$K$501,5,FALSE),0))</f>
        <v>0</v>
      </c>
      <c r="G456" s="9">
        <f>IF(A456="","",IFERROR(VLOOKUP(A456,'مدخلات الشهر'!$A$2:$K$501,6,FALSE),0))</f>
        <v>0</v>
      </c>
      <c r="H456" s="9">
        <f>IF(A456="","",IFERROR(VLOOKUP(A456,'مدخلات الشهر'!$A$2:$K$501,7,FALSE),0))</f>
        <v>0</v>
      </c>
      <c r="I456" s="9">
        <f>IF(A456="","",E456+F456+G456)</f>
        <v>0</v>
      </c>
      <c r="J456" s="9">
        <f>IF(A456="","",IFERROR(VLOOKUP(A456,'بيانات العاملين'!$A$2:$J$501,9,FALSE),0))</f>
        <v>0</v>
      </c>
      <c r="K456" s="9">
        <f>IF(A456="","",J456*'إعدادات'!$B$4)</f>
        <v>0</v>
      </c>
      <c r="L456" s="9">
        <f>IF(A456="","",SUM(MAX(0,MIN(MAX(0,(I456-K456)*'إعدادات'!$B$9-'إعدادات'!$B$8),'إعدادات'!$C$13)-'إعدادات'!$B$13)*'إعدادات'!$D$13,MAX(0,MIN(MAX(0,(I456-K456)*'إعدادات'!$B$9-'إعدادات'!$B$8),'إعدادات'!$C$14)-'إعدادات'!$B$14)*'إعدادات'!$D$14,MAX(0,MIN(MAX(0,(I456-K456)*'إعدادات'!$B$9-'إعدادات'!$B$8),'إعدادات'!$C$15)-'إعدادات'!$B$15)*'إعدادات'!$D$15,MAX(0,MIN(MAX(0,(I456-K456)*'إعدادات'!$B$9-'إعدادات'!$B$8),'إعدادات'!$C$16)-'إعدادات'!$B$16)*'إعدادات'!$D$16,MAX(0,MIN(MAX(0,(I456-K456)*'إعدادات'!$B$9-'إعدادات'!$B$8),'إعدادات'!$C$17)-'إعدادات'!$B$17)*'إعدادات'!$D$17,MAX(0,MIN(MAX(0,(I456-K456)*'إعدادات'!$B$9-'إعدادات'!$B$8),'إعدادات'!$C$18)-'إعدادات'!$B$18)*'إعدادات'!$D$18)/'إعدادات'!$B$9)</f>
        <v>0</v>
      </c>
      <c r="M456" s="9">
        <f>IF(A456="","",IFERROR(VLOOKUP(A456,'مدخلات الشهر'!$A$2:$K$501,8,FALSE),0))</f>
        <v>0</v>
      </c>
      <c r="N456" s="9">
        <f>IF(A456="","",IFERROR(VLOOKUP(A456,'مدخلات الشهر'!$A$2:$K$501,9,FALSE),0))</f>
        <v>0</v>
      </c>
      <c r="O456" s="9">
        <f>IF(A456="","",IFERROR(VLOOKUP(A456,'مدخلات الشهر'!$A$2:$K$501,10,FALSE),0))</f>
        <v>0</v>
      </c>
      <c r="P456" s="9">
        <f>IF(A456="","",SUM(K456:L456,M456:O456))</f>
        <v>0</v>
      </c>
      <c r="Q456" s="9">
        <f>IF(A456="","",E456+F456+G456+H456-P456)</f>
        <v>0</v>
      </c>
      <c r="R456" s="9">
        <f>IF(A456="","",J456*'إعدادات'!$B$5)</f>
        <v>0</v>
      </c>
      <c r="S456" s="9">
        <f>IF(A456="","",Q456+R456)</f>
        <v>0</v>
      </c>
    </row>
    <row r="457" spans="1:19" ht="20" customHeight="1">
      <c r="A457" s="5">
        <f>IF('بيانات العاملين'!A457="","",'بيانات العاملين'!A457)</f>
        <v>0</v>
      </c>
      <c r="B457" s="5">
        <f>IF(A457="","",IFERROR(VLOOKUP(A457,'بيانات العاملين'!$A$2:$J$501,2,FALSE),""))</f>
        <v>0</v>
      </c>
      <c r="C457" s="5">
        <f>IF(A457="","",IFERROR(VLOOKUP(A457,'بيانات العاملين'!$A$2:$J$501,4,FALSE),""))</f>
        <v>0</v>
      </c>
      <c r="D457" s="9">
        <f>IF(A457="","",IFERROR(VLOOKUP(A457,'بيانات العاملين'!$A$2:$J$501,8,FALSE),0))</f>
        <v>0</v>
      </c>
      <c r="E457" s="9">
        <f>IF(A457="","",MAX(0,D457*IFERROR(VLOOKUP(A457,'مدخلات الشهر'!$A$2:$K$501,3,FALSE),0)/(IFERROR(VLOOKUP(A457,'مدخلات الشهر'!$A$2:$K$501,3,FALSE),0)+IFERROR(VLOOKUP(A457,'مدخلات الشهر'!$A$2:$K$501,4,FALSE),0),1)))</f>
        <v>0</v>
      </c>
      <c r="F457" s="9">
        <f>IF(A457="","",IFERROR(VLOOKUP(A457,'مدخلات الشهر'!$A$2:$K$501,5,FALSE),0))</f>
        <v>0</v>
      </c>
      <c r="G457" s="9">
        <f>IF(A457="","",IFERROR(VLOOKUP(A457,'مدخلات الشهر'!$A$2:$K$501,6,FALSE),0))</f>
        <v>0</v>
      </c>
      <c r="H457" s="9">
        <f>IF(A457="","",IFERROR(VLOOKUP(A457,'مدخلات الشهر'!$A$2:$K$501,7,FALSE),0))</f>
        <v>0</v>
      </c>
      <c r="I457" s="9">
        <f>IF(A457="","",E457+F457+G457)</f>
        <v>0</v>
      </c>
      <c r="J457" s="9">
        <f>IF(A457="","",IFERROR(VLOOKUP(A457,'بيانات العاملين'!$A$2:$J$501,9,FALSE),0))</f>
        <v>0</v>
      </c>
      <c r="K457" s="9">
        <f>IF(A457="","",J457*'إعدادات'!$B$4)</f>
        <v>0</v>
      </c>
      <c r="L457" s="9">
        <f>IF(A457="","",SUM(MAX(0,MIN(MAX(0,(I457-K457)*'إعدادات'!$B$9-'إعدادات'!$B$8),'إعدادات'!$C$13)-'إعدادات'!$B$13)*'إعدادات'!$D$13,MAX(0,MIN(MAX(0,(I457-K457)*'إعدادات'!$B$9-'إعدادات'!$B$8),'إعدادات'!$C$14)-'إعدادات'!$B$14)*'إعدادات'!$D$14,MAX(0,MIN(MAX(0,(I457-K457)*'إعدادات'!$B$9-'إعدادات'!$B$8),'إعدادات'!$C$15)-'إعدادات'!$B$15)*'إعدادات'!$D$15,MAX(0,MIN(MAX(0,(I457-K457)*'إعدادات'!$B$9-'إعدادات'!$B$8),'إعدادات'!$C$16)-'إعدادات'!$B$16)*'إعدادات'!$D$16,MAX(0,MIN(MAX(0,(I457-K457)*'إعدادات'!$B$9-'إعدادات'!$B$8),'إعدادات'!$C$17)-'إعدادات'!$B$17)*'إعدادات'!$D$17,MAX(0,MIN(MAX(0,(I457-K457)*'إعدادات'!$B$9-'إعدادات'!$B$8),'إعدادات'!$C$18)-'إعدادات'!$B$18)*'إعدادات'!$D$18)/'إعدادات'!$B$9)</f>
        <v>0</v>
      </c>
      <c r="M457" s="9">
        <f>IF(A457="","",IFERROR(VLOOKUP(A457,'مدخلات الشهر'!$A$2:$K$501,8,FALSE),0))</f>
        <v>0</v>
      </c>
      <c r="N457" s="9">
        <f>IF(A457="","",IFERROR(VLOOKUP(A457,'مدخلات الشهر'!$A$2:$K$501,9,FALSE),0))</f>
        <v>0</v>
      </c>
      <c r="O457" s="9">
        <f>IF(A457="","",IFERROR(VLOOKUP(A457,'مدخلات الشهر'!$A$2:$K$501,10,FALSE),0))</f>
        <v>0</v>
      </c>
      <c r="P457" s="9">
        <f>IF(A457="","",SUM(K457:L457,M457:O457))</f>
        <v>0</v>
      </c>
      <c r="Q457" s="9">
        <f>IF(A457="","",E457+F457+G457+H457-P457)</f>
        <v>0</v>
      </c>
      <c r="R457" s="9">
        <f>IF(A457="","",J457*'إعدادات'!$B$5)</f>
        <v>0</v>
      </c>
      <c r="S457" s="9">
        <f>IF(A457="","",Q457+R457)</f>
        <v>0</v>
      </c>
    </row>
    <row r="458" spans="1:19" ht="20" customHeight="1">
      <c r="A458" s="5">
        <f>IF('بيانات العاملين'!A458="","",'بيانات العاملين'!A458)</f>
        <v>0</v>
      </c>
      <c r="B458" s="5">
        <f>IF(A458="","",IFERROR(VLOOKUP(A458,'بيانات العاملين'!$A$2:$J$501,2,FALSE),""))</f>
        <v>0</v>
      </c>
      <c r="C458" s="5">
        <f>IF(A458="","",IFERROR(VLOOKUP(A458,'بيانات العاملين'!$A$2:$J$501,4,FALSE),""))</f>
        <v>0</v>
      </c>
      <c r="D458" s="9">
        <f>IF(A458="","",IFERROR(VLOOKUP(A458,'بيانات العاملين'!$A$2:$J$501,8,FALSE),0))</f>
        <v>0</v>
      </c>
      <c r="E458" s="9">
        <f>IF(A458="","",MAX(0,D458*IFERROR(VLOOKUP(A458,'مدخلات الشهر'!$A$2:$K$501,3,FALSE),0)/(IFERROR(VLOOKUP(A458,'مدخلات الشهر'!$A$2:$K$501,3,FALSE),0)+IFERROR(VLOOKUP(A458,'مدخلات الشهر'!$A$2:$K$501,4,FALSE),0),1)))</f>
        <v>0</v>
      </c>
      <c r="F458" s="9">
        <f>IF(A458="","",IFERROR(VLOOKUP(A458,'مدخلات الشهر'!$A$2:$K$501,5,FALSE),0))</f>
        <v>0</v>
      </c>
      <c r="G458" s="9">
        <f>IF(A458="","",IFERROR(VLOOKUP(A458,'مدخلات الشهر'!$A$2:$K$501,6,FALSE),0))</f>
        <v>0</v>
      </c>
      <c r="H458" s="9">
        <f>IF(A458="","",IFERROR(VLOOKUP(A458,'مدخلات الشهر'!$A$2:$K$501,7,FALSE),0))</f>
        <v>0</v>
      </c>
      <c r="I458" s="9">
        <f>IF(A458="","",E458+F458+G458)</f>
        <v>0</v>
      </c>
      <c r="J458" s="9">
        <f>IF(A458="","",IFERROR(VLOOKUP(A458,'بيانات العاملين'!$A$2:$J$501,9,FALSE),0))</f>
        <v>0</v>
      </c>
      <c r="K458" s="9">
        <f>IF(A458="","",J458*'إعدادات'!$B$4)</f>
        <v>0</v>
      </c>
      <c r="L458" s="9">
        <f>IF(A458="","",SUM(MAX(0,MIN(MAX(0,(I458-K458)*'إعدادات'!$B$9-'إعدادات'!$B$8),'إعدادات'!$C$13)-'إعدادات'!$B$13)*'إعدادات'!$D$13,MAX(0,MIN(MAX(0,(I458-K458)*'إعدادات'!$B$9-'إعدادات'!$B$8),'إعدادات'!$C$14)-'إعدادات'!$B$14)*'إعدادات'!$D$14,MAX(0,MIN(MAX(0,(I458-K458)*'إعدادات'!$B$9-'إعدادات'!$B$8),'إعدادات'!$C$15)-'إعدادات'!$B$15)*'إعدادات'!$D$15,MAX(0,MIN(MAX(0,(I458-K458)*'إعدادات'!$B$9-'إعدادات'!$B$8),'إعدادات'!$C$16)-'إعدادات'!$B$16)*'إعدادات'!$D$16,MAX(0,MIN(MAX(0,(I458-K458)*'إعدادات'!$B$9-'إعدادات'!$B$8),'إعدادات'!$C$17)-'إعدادات'!$B$17)*'إعدادات'!$D$17,MAX(0,MIN(MAX(0,(I458-K458)*'إعدادات'!$B$9-'إعدادات'!$B$8),'إعدادات'!$C$18)-'إعدادات'!$B$18)*'إعدادات'!$D$18)/'إعدادات'!$B$9)</f>
        <v>0</v>
      </c>
      <c r="M458" s="9">
        <f>IF(A458="","",IFERROR(VLOOKUP(A458,'مدخلات الشهر'!$A$2:$K$501,8,FALSE),0))</f>
        <v>0</v>
      </c>
      <c r="N458" s="9">
        <f>IF(A458="","",IFERROR(VLOOKUP(A458,'مدخلات الشهر'!$A$2:$K$501,9,FALSE),0))</f>
        <v>0</v>
      </c>
      <c r="O458" s="9">
        <f>IF(A458="","",IFERROR(VLOOKUP(A458,'مدخلات الشهر'!$A$2:$K$501,10,FALSE),0))</f>
        <v>0</v>
      </c>
      <c r="P458" s="9">
        <f>IF(A458="","",SUM(K458:L458,M458:O458))</f>
        <v>0</v>
      </c>
      <c r="Q458" s="9">
        <f>IF(A458="","",E458+F458+G458+H458-P458)</f>
        <v>0</v>
      </c>
      <c r="R458" s="9">
        <f>IF(A458="","",J458*'إعدادات'!$B$5)</f>
        <v>0</v>
      </c>
      <c r="S458" s="9">
        <f>IF(A458="","",Q458+R458)</f>
        <v>0</v>
      </c>
    </row>
    <row r="459" spans="1:19" ht="20" customHeight="1">
      <c r="A459" s="5">
        <f>IF('بيانات العاملين'!A459="","",'بيانات العاملين'!A459)</f>
        <v>0</v>
      </c>
      <c r="B459" s="5">
        <f>IF(A459="","",IFERROR(VLOOKUP(A459,'بيانات العاملين'!$A$2:$J$501,2,FALSE),""))</f>
        <v>0</v>
      </c>
      <c r="C459" s="5">
        <f>IF(A459="","",IFERROR(VLOOKUP(A459,'بيانات العاملين'!$A$2:$J$501,4,FALSE),""))</f>
        <v>0</v>
      </c>
      <c r="D459" s="9">
        <f>IF(A459="","",IFERROR(VLOOKUP(A459,'بيانات العاملين'!$A$2:$J$501,8,FALSE),0))</f>
        <v>0</v>
      </c>
      <c r="E459" s="9">
        <f>IF(A459="","",MAX(0,D459*IFERROR(VLOOKUP(A459,'مدخلات الشهر'!$A$2:$K$501,3,FALSE),0)/(IFERROR(VLOOKUP(A459,'مدخلات الشهر'!$A$2:$K$501,3,FALSE),0)+IFERROR(VLOOKUP(A459,'مدخلات الشهر'!$A$2:$K$501,4,FALSE),0),1)))</f>
        <v>0</v>
      </c>
      <c r="F459" s="9">
        <f>IF(A459="","",IFERROR(VLOOKUP(A459,'مدخلات الشهر'!$A$2:$K$501,5,FALSE),0))</f>
        <v>0</v>
      </c>
      <c r="G459" s="9">
        <f>IF(A459="","",IFERROR(VLOOKUP(A459,'مدخلات الشهر'!$A$2:$K$501,6,FALSE),0))</f>
        <v>0</v>
      </c>
      <c r="H459" s="9">
        <f>IF(A459="","",IFERROR(VLOOKUP(A459,'مدخلات الشهر'!$A$2:$K$501,7,FALSE),0))</f>
        <v>0</v>
      </c>
      <c r="I459" s="9">
        <f>IF(A459="","",E459+F459+G459)</f>
        <v>0</v>
      </c>
      <c r="J459" s="9">
        <f>IF(A459="","",IFERROR(VLOOKUP(A459,'بيانات العاملين'!$A$2:$J$501,9,FALSE),0))</f>
        <v>0</v>
      </c>
      <c r="K459" s="9">
        <f>IF(A459="","",J459*'إعدادات'!$B$4)</f>
        <v>0</v>
      </c>
      <c r="L459" s="9">
        <f>IF(A459="","",SUM(MAX(0,MIN(MAX(0,(I459-K459)*'إعدادات'!$B$9-'إعدادات'!$B$8),'إعدادات'!$C$13)-'إعدادات'!$B$13)*'إعدادات'!$D$13,MAX(0,MIN(MAX(0,(I459-K459)*'إعدادات'!$B$9-'إعدادات'!$B$8),'إعدادات'!$C$14)-'إعدادات'!$B$14)*'إعدادات'!$D$14,MAX(0,MIN(MAX(0,(I459-K459)*'إعدادات'!$B$9-'إعدادات'!$B$8),'إعدادات'!$C$15)-'إعدادات'!$B$15)*'إعدادات'!$D$15,MAX(0,MIN(MAX(0,(I459-K459)*'إعدادات'!$B$9-'إعدادات'!$B$8),'إعدادات'!$C$16)-'إعدادات'!$B$16)*'إعدادات'!$D$16,MAX(0,MIN(MAX(0,(I459-K459)*'إعدادات'!$B$9-'إعدادات'!$B$8),'إعدادات'!$C$17)-'إعدادات'!$B$17)*'إعدادات'!$D$17,MAX(0,MIN(MAX(0,(I459-K459)*'إعدادات'!$B$9-'إعدادات'!$B$8),'إعدادات'!$C$18)-'إعدادات'!$B$18)*'إعدادات'!$D$18)/'إعدادات'!$B$9)</f>
        <v>0</v>
      </c>
      <c r="M459" s="9">
        <f>IF(A459="","",IFERROR(VLOOKUP(A459,'مدخلات الشهر'!$A$2:$K$501,8,FALSE),0))</f>
        <v>0</v>
      </c>
      <c r="N459" s="9">
        <f>IF(A459="","",IFERROR(VLOOKUP(A459,'مدخلات الشهر'!$A$2:$K$501,9,FALSE),0))</f>
        <v>0</v>
      </c>
      <c r="O459" s="9">
        <f>IF(A459="","",IFERROR(VLOOKUP(A459,'مدخلات الشهر'!$A$2:$K$501,10,FALSE),0))</f>
        <v>0</v>
      </c>
      <c r="P459" s="9">
        <f>IF(A459="","",SUM(K459:L459,M459:O459))</f>
        <v>0</v>
      </c>
      <c r="Q459" s="9">
        <f>IF(A459="","",E459+F459+G459+H459-P459)</f>
        <v>0</v>
      </c>
      <c r="R459" s="9">
        <f>IF(A459="","",J459*'إعدادات'!$B$5)</f>
        <v>0</v>
      </c>
      <c r="S459" s="9">
        <f>IF(A459="","",Q459+R459)</f>
        <v>0</v>
      </c>
    </row>
    <row r="460" spans="1:19" ht="20" customHeight="1">
      <c r="A460" s="5">
        <f>IF('بيانات العاملين'!A460="","",'بيانات العاملين'!A460)</f>
        <v>0</v>
      </c>
      <c r="B460" s="5">
        <f>IF(A460="","",IFERROR(VLOOKUP(A460,'بيانات العاملين'!$A$2:$J$501,2,FALSE),""))</f>
        <v>0</v>
      </c>
      <c r="C460" s="5">
        <f>IF(A460="","",IFERROR(VLOOKUP(A460,'بيانات العاملين'!$A$2:$J$501,4,FALSE),""))</f>
        <v>0</v>
      </c>
      <c r="D460" s="9">
        <f>IF(A460="","",IFERROR(VLOOKUP(A460,'بيانات العاملين'!$A$2:$J$501,8,FALSE),0))</f>
        <v>0</v>
      </c>
      <c r="E460" s="9">
        <f>IF(A460="","",MAX(0,D460*IFERROR(VLOOKUP(A460,'مدخلات الشهر'!$A$2:$K$501,3,FALSE),0)/(IFERROR(VLOOKUP(A460,'مدخلات الشهر'!$A$2:$K$501,3,FALSE),0)+IFERROR(VLOOKUP(A460,'مدخلات الشهر'!$A$2:$K$501,4,FALSE),0),1)))</f>
        <v>0</v>
      </c>
      <c r="F460" s="9">
        <f>IF(A460="","",IFERROR(VLOOKUP(A460,'مدخلات الشهر'!$A$2:$K$501,5,FALSE),0))</f>
        <v>0</v>
      </c>
      <c r="G460" s="9">
        <f>IF(A460="","",IFERROR(VLOOKUP(A460,'مدخلات الشهر'!$A$2:$K$501,6,FALSE),0))</f>
        <v>0</v>
      </c>
      <c r="H460" s="9">
        <f>IF(A460="","",IFERROR(VLOOKUP(A460,'مدخلات الشهر'!$A$2:$K$501,7,FALSE),0))</f>
        <v>0</v>
      </c>
      <c r="I460" s="9">
        <f>IF(A460="","",E460+F460+G460)</f>
        <v>0</v>
      </c>
      <c r="J460" s="9">
        <f>IF(A460="","",IFERROR(VLOOKUP(A460,'بيانات العاملين'!$A$2:$J$501,9,FALSE),0))</f>
        <v>0</v>
      </c>
      <c r="K460" s="9">
        <f>IF(A460="","",J460*'إعدادات'!$B$4)</f>
        <v>0</v>
      </c>
      <c r="L460" s="9">
        <f>IF(A460="","",SUM(MAX(0,MIN(MAX(0,(I460-K460)*'إعدادات'!$B$9-'إعدادات'!$B$8),'إعدادات'!$C$13)-'إعدادات'!$B$13)*'إعدادات'!$D$13,MAX(0,MIN(MAX(0,(I460-K460)*'إعدادات'!$B$9-'إعدادات'!$B$8),'إعدادات'!$C$14)-'إعدادات'!$B$14)*'إعدادات'!$D$14,MAX(0,MIN(MAX(0,(I460-K460)*'إعدادات'!$B$9-'إعدادات'!$B$8),'إعدادات'!$C$15)-'إعدادات'!$B$15)*'إعدادات'!$D$15,MAX(0,MIN(MAX(0,(I460-K460)*'إعدادات'!$B$9-'إعدادات'!$B$8),'إعدادات'!$C$16)-'إعدادات'!$B$16)*'إعدادات'!$D$16,MAX(0,MIN(MAX(0,(I460-K460)*'إعدادات'!$B$9-'إعدادات'!$B$8),'إعدادات'!$C$17)-'إعدادات'!$B$17)*'إعدادات'!$D$17,MAX(0,MIN(MAX(0,(I460-K460)*'إعدادات'!$B$9-'إعدادات'!$B$8),'إعدادات'!$C$18)-'إعدادات'!$B$18)*'إعدادات'!$D$18)/'إعدادات'!$B$9)</f>
        <v>0</v>
      </c>
      <c r="M460" s="9">
        <f>IF(A460="","",IFERROR(VLOOKUP(A460,'مدخلات الشهر'!$A$2:$K$501,8,FALSE),0))</f>
        <v>0</v>
      </c>
      <c r="N460" s="9">
        <f>IF(A460="","",IFERROR(VLOOKUP(A460,'مدخلات الشهر'!$A$2:$K$501,9,FALSE),0))</f>
        <v>0</v>
      </c>
      <c r="O460" s="9">
        <f>IF(A460="","",IFERROR(VLOOKUP(A460,'مدخلات الشهر'!$A$2:$K$501,10,FALSE),0))</f>
        <v>0</v>
      </c>
      <c r="P460" s="9">
        <f>IF(A460="","",SUM(K460:L460,M460:O460))</f>
        <v>0</v>
      </c>
      <c r="Q460" s="9">
        <f>IF(A460="","",E460+F460+G460+H460-P460)</f>
        <v>0</v>
      </c>
      <c r="R460" s="9">
        <f>IF(A460="","",J460*'إعدادات'!$B$5)</f>
        <v>0</v>
      </c>
      <c r="S460" s="9">
        <f>IF(A460="","",Q460+R460)</f>
        <v>0</v>
      </c>
    </row>
    <row r="461" spans="1:19" ht="20" customHeight="1">
      <c r="A461" s="5">
        <f>IF('بيانات العاملين'!A461="","",'بيانات العاملين'!A461)</f>
        <v>0</v>
      </c>
      <c r="B461" s="5">
        <f>IF(A461="","",IFERROR(VLOOKUP(A461,'بيانات العاملين'!$A$2:$J$501,2,FALSE),""))</f>
        <v>0</v>
      </c>
      <c r="C461" s="5">
        <f>IF(A461="","",IFERROR(VLOOKUP(A461,'بيانات العاملين'!$A$2:$J$501,4,FALSE),""))</f>
        <v>0</v>
      </c>
      <c r="D461" s="9">
        <f>IF(A461="","",IFERROR(VLOOKUP(A461,'بيانات العاملين'!$A$2:$J$501,8,FALSE),0))</f>
        <v>0</v>
      </c>
      <c r="E461" s="9">
        <f>IF(A461="","",MAX(0,D461*IFERROR(VLOOKUP(A461,'مدخلات الشهر'!$A$2:$K$501,3,FALSE),0)/(IFERROR(VLOOKUP(A461,'مدخلات الشهر'!$A$2:$K$501,3,FALSE),0)+IFERROR(VLOOKUP(A461,'مدخلات الشهر'!$A$2:$K$501,4,FALSE),0),1)))</f>
        <v>0</v>
      </c>
      <c r="F461" s="9">
        <f>IF(A461="","",IFERROR(VLOOKUP(A461,'مدخلات الشهر'!$A$2:$K$501,5,FALSE),0))</f>
        <v>0</v>
      </c>
      <c r="G461" s="9">
        <f>IF(A461="","",IFERROR(VLOOKUP(A461,'مدخلات الشهر'!$A$2:$K$501,6,FALSE),0))</f>
        <v>0</v>
      </c>
      <c r="H461" s="9">
        <f>IF(A461="","",IFERROR(VLOOKUP(A461,'مدخلات الشهر'!$A$2:$K$501,7,FALSE),0))</f>
        <v>0</v>
      </c>
      <c r="I461" s="9">
        <f>IF(A461="","",E461+F461+G461)</f>
        <v>0</v>
      </c>
      <c r="J461" s="9">
        <f>IF(A461="","",IFERROR(VLOOKUP(A461,'بيانات العاملين'!$A$2:$J$501,9,FALSE),0))</f>
        <v>0</v>
      </c>
      <c r="K461" s="9">
        <f>IF(A461="","",J461*'إعدادات'!$B$4)</f>
        <v>0</v>
      </c>
      <c r="L461" s="9">
        <f>IF(A461="","",SUM(MAX(0,MIN(MAX(0,(I461-K461)*'إعدادات'!$B$9-'إعدادات'!$B$8),'إعدادات'!$C$13)-'إعدادات'!$B$13)*'إعدادات'!$D$13,MAX(0,MIN(MAX(0,(I461-K461)*'إعدادات'!$B$9-'إعدادات'!$B$8),'إعدادات'!$C$14)-'إعدادات'!$B$14)*'إعدادات'!$D$14,MAX(0,MIN(MAX(0,(I461-K461)*'إعدادات'!$B$9-'إعدادات'!$B$8),'إعدادات'!$C$15)-'إعدادات'!$B$15)*'إعدادات'!$D$15,MAX(0,MIN(MAX(0,(I461-K461)*'إعدادات'!$B$9-'إعدادات'!$B$8),'إعدادات'!$C$16)-'إعدادات'!$B$16)*'إعدادات'!$D$16,MAX(0,MIN(MAX(0,(I461-K461)*'إعدادات'!$B$9-'إعدادات'!$B$8),'إعدادات'!$C$17)-'إعدادات'!$B$17)*'إعدادات'!$D$17,MAX(0,MIN(MAX(0,(I461-K461)*'إعدادات'!$B$9-'إعدادات'!$B$8),'إعدادات'!$C$18)-'إعدادات'!$B$18)*'إعدادات'!$D$18)/'إعدادات'!$B$9)</f>
        <v>0</v>
      </c>
      <c r="M461" s="9">
        <f>IF(A461="","",IFERROR(VLOOKUP(A461,'مدخلات الشهر'!$A$2:$K$501,8,FALSE),0))</f>
        <v>0</v>
      </c>
      <c r="N461" s="9">
        <f>IF(A461="","",IFERROR(VLOOKUP(A461,'مدخلات الشهر'!$A$2:$K$501,9,FALSE),0))</f>
        <v>0</v>
      </c>
      <c r="O461" s="9">
        <f>IF(A461="","",IFERROR(VLOOKUP(A461,'مدخلات الشهر'!$A$2:$K$501,10,FALSE),0))</f>
        <v>0</v>
      </c>
      <c r="P461" s="9">
        <f>IF(A461="","",SUM(K461:L461,M461:O461))</f>
        <v>0</v>
      </c>
      <c r="Q461" s="9">
        <f>IF(A461="","",E461+F461+G461+H461-P461)</f>
        <v>0</v>
      </c>
      <c r="R461" s="9">
        <f>IF(A461="","",J461*'إعدادات'!$B$5)</f>
        <v>0</v>
      </c>
      <c r="S461" s="9">
        <f>IF(A461="","",Q461+R461)</f>
        <v>0</v>
      </c>
    </row>
    <row r="462" spans="1:19" ht="20" customHeight="1">
      <c r="A462" s="5">
        <f>IF('بيانات العاملين'!A462="","",'بيانات العاملين'!A462)</f>
        <v>0</v>
      </c>
      <c r="B462" s="5">
        <f>IF(A462="","",IFERROR(VLOOKUP(A462,'بيانات العاملين'!$A$2:$J$501,2,FALSE),""))</f>
        <v>0</v>
      </c>
      <c r="C462" s="5">
        <f>IF(A462="","",IFERROR(VLOOKUP(A462,'بيانات العاملين'!$A$2:$J$501,4,FALSE),""))</f>
        <v>0</v>
      </c>
      <c r="D462" s="9">
        <f>IF(A462="","",IFERROR(VLOOKUP(A462,'بيانات العاملين'!$A$2:$J$501,8,FALSE),0))</f>
        <v>0</v>
      </c>
      <c r="E462" s="9">
        <f>IF(A462="","",MAX(0,D462*IFERROR(VLOOKUP(A462,'مدخلات الشهر'!$A$2:$K$501,3,FALSE),0)/(IFERROR(VLOOKUP(A462,'مدخلات الشهر'!$A$2:$K$501,3,FALSE),0)+IFERROR(VLOOKUP(A462,'مدخلات الشهر'!$A$2:$K$501,4,FALSE),0),1)))</f>
        <v>0</v>
      </c>
      <c r="F462" s="9">
        <f>IF(A462="","",IFERROR(VLOOKUP(A462,'مدخلات الشهر'!$A$2:$K$501,5,FALSE),0))</f>
        <v>0</v>
      </c>
      <c r="G462" s="9">
        <f>IF(A462="","",IFERROR(VLOOKUP(A462,'مدخلات الشهر'!$A$2:$K$501,6,FALSE),0))</f>
        <v>0</v>
      </c>
      <c r="H462" s="9">
        <f>IF(A462="","",IFERROR(VLOOKUP(A462,'مدخلات الشهر'!$A$2:$K$501,7,FALSE),0))</f>
        <v>0</v>
      </c>
      <c r="I462" s="9">
        <f>IF(A462="","",E462+F462+G462)</f>
        <v>0</v>
      </c>
      <c r="J462" s="9">
        <f>IF(A462="","",IFERROR(VLOOKUP(A462,'بيانات العاملين'!$A$2:$J$501,9,FALSE),0))</f>
        <v>0</v>
      </c>
      <c r="K462" s="9">
        <f>IF(A462="","",J462*'إعدادات'!$B$4)</f>
        <v>0</v>
      </c>
      <c r="L462" s="9">
        <f>IF(A462="","",SUM(MAX(0,MIN(MAX(0,(I462-K462)*'إعدادات'!$B$9-'إعدادات'!$B$8),'إعدادات'!$C$13)-'إعدادات'!$B$13)*'إعدادات'!$D$13,MAX(0,MIN(MAX(0,(I462-K462)*'إعدادات'!$B$9-'إعدادات'!$B$8),'إعدادات'!$C$14)-'إعدادات'!$B$14)*'إعدادات'!$D$14,MAX(0,MIN(MAX(0,(I462-K462)*'إعدادات'!$B$9-'إعدادات'!$B$8),'إعدادات'!$C$15)-'إعدادات'!$B$15)*'إعدادات'!$D$15,MAX(0,MIN(MAX(0,(I462-K462)*'إعدادات'!$B$9-'إعدادات'!$B$8),'إعدادات'!$C$16)-'إعدادات'!$B$16)*'إعدادات'!$D$16,MAX(0,MIN(MAX(0,(I462-K462)*'إعدادات'!$B$9-'إعدادات'!$B$8),'إعدادات'!$C$17)-'إعدادات'!$B$17)*'إعدادات'!$D$17,MAX(0,MIN(MAX(0,(I462-K462)*'إعدادات'!$B$9-'إعدادات'!$B$8),'إعدادات'!$C$18)-'إعدادات'!$B$18)*'إعدادات'!$D$18)/'إعدادات'!$B$9)</f>
        <v>0</v>
      </c>
      <c r="M462" s="9">
        <f>IF(A462="","",IFERROR(VLOOKUP(A462,'مدخلات الشهر'!$A$2:$K$501,8,FALSE),0))</f>
        <v>0</v>
      </c>
      <c r="N462" s="9">
        <f>IF(A462="","",IFERROR(VLOOKUP(A462,'مدخلات الشهر'!$A$2:$K$501,9,FALSE),0))</f>
        <v>0</v>
      </c>
      <c r="O462" s="9">
        <f>IF(A462="","",IFERROR(VLOOKUP(A462,'مدخلات الشهر'!$A$2:$K$501,10,FALSE),0))</f>
        <v>0</v>
      </c>
      <c r="P462" s="9">
        <f>IF(A462="","",SUM(K462:L462,M462:O462))</f>
        <v>0</v>
      </c>
      <c r="Q462" s="9">
        <f>IF(A462="","",E462+F462+G462+H462-P462)</f>
        <v>0</v>
      </c>
      <c r="R462" s="9">
        <f>IF(A462="","",J462*'إعدادات'!$B$5)</f>
        <v>0</v>
      </c>
      <c r="S462" s="9">
        <f>IF(A462="","",Q462+R462)</f>
        <v>0</v>
      </c>
    </row>
    <row r="463" spans="1:19" ht="20" customHeight="1">
      <c r="A463" s="5">
        <f>IF('بيانات العاملين'!A463="","",'بيانات العاملين'!A463)</f>
        <v>0</v>
      </c>
      <c r="B463" s="5">
        <f>IF(A463="","",IFERROR(VLOOKUP(A463,'بيانات العاملين'!$A$2:$J$501,2,FALSE),""))</f>
        <v>0</v>
      </c>
      <c r="C463" s="5">
        <f>IF(A463="","",IFERROR(VLOOKUP(A463,'بيانات العاملين'!$A$2:$J$501,4,FALSE),""))</f>
        <v>0</v>
      </c>
      <c r="D463" s="9">
        <f>IF(A463="","",IFERROR(VLOOKUP(A463,'بيانات العاملين'!$A$2:$J$501,8,FALSE),0))</f>
        <v>0</v>
      </c>
      <c r="E463" s="9">
        <f>IF(A463="","",MAX(0,D463*IFERROR(VLOOKUP(A463,'مدخلات الشهر'!$A$2:$K$501,3,FALSE),0)/(IFERROR(VLOOKUP(A463,'مدخلات الشهر'!$A$2:$K$501,3,FALSE),0)+IFERROR(VLOOKUP(A463,'مدخلات الشهر'!$A$2:$K$501,4,FALSE),0),1)))</f>
        <v>0</v>
      </c>
      <c r="F463" s="9">
        <f>IF(A463="","",IFERROR(VLOOKUP(A463,'مدخلات الشهر'!$A$2:$K$501,5,FALSE),0))</f>
        <v>0</v>
      </c>
      <c r="G463" s="9">
        <f>IF(A463="","",IFERROR(VLOOKUP(A463,'مدخلات الشهر'!$A$2:$K$501,6,FALSE),0))</f>
        <v>0</v>
      </c>
      <c r="H463" s="9">
        <f>IF(A463="","",IFERROR(VLOOKUP(A463,'مدخلات الشهر'!$A$2:$K$501,7,FALSE),0))</f>
        <v>0</v>
      </c>
      <c r="I463" s="9">
        <f>IF(A463="","",E463+F463+G463)</f>
        <v>0</v>
      </c>
      <c r="J463" s="9">
        <f>IF(A463="","",IFERROR(VLOOKUP(A463,'بيانات العاملين'!$A$2:$J$501,9,FALSE),0))</f>
        <v>0</v>
      </c>
      <c r="K463" s="9">
        <f>IF(A463="","",J463*'إعدادات'!$B$4)</f>
        <v>0</v>
      </c>
      <c r="L463" s="9">
        <f>IF(A463="","",SUM(MAX(0,MIN(MAX(0,(I463-K463)*'إعدادات'!$B$9-'إعدادات'!$B$8),'إعدادات'!$C$13)-'إعدادات'!$B$13)*'إعدادات'!$D$13,MAX(0,MIN(MAX(0,(I463-K463)*'إعدادات'!$B$9-'إعدادات'!$B$8),'إعدادات'!$C$14)-'إعدادات'!$B$14)*'إعدادات'!$D$14,MAX(0,MIN(MAX(0,(I463-K463)*'إعدادات'!$B$9-'إعدادات'!$B$8),'إعدادات'!$C$15)-'إعدادات'!$B$15)*'إعدادات'!$D$15,MAX(0,MIN(MAX(0,(I463-K463)*'إعدادات'!$B$9-'إعدادات'!$B$8),'إعدادات'!$C$16)-'إعدادات'!$B$16)*'إعدادات'!$D$16,MAX(0,MIN(MAX(0,(I463-K463)*'إعدادات'!$B$9-'إعدادات'!$B$8),'إعدادات'!$C$17)-'إعدادات'!$B$17)*'إعدادات'!$D$17,MAX(0,MIN(MAX(0,(I463-K463)*'إعدادات'!$B$9-'إعدادات'!$B$8),'إعدادات'!$C$18)-'إعدادات'!$B$18)*'إعدادات'!$D$18)/'إعدادات'!$B$9)</f>
        <v>0</v>
      </c>
      <c r="M463" s="9">
        <f>IF(A463="","",IFERROR(VLOOKUP(A463,'مدخلات الشهر'!$A$2:$K$501,8,FALSE),0))</f>
        <v>0</v>
      </c>
      <c r="N463" s="9">
        <f>IF(A463="","",IFERROR(VLOOKUP(A463,'مدخلات الشهر'!$A$2:$K$501,9,FALSE),0))</f>
        <v>0</v>
      </c>
      <c r="O463" s="9">
        <f>IF(A463="","",IFERROR(VLOOKUP(A463,'مدخلات الشهر'!$A$2:$K$501,10,FALSE),0))</f>
        <v>0</v>
      </c>
      <c r="P463" s="9">
        <f>IF(A463="","",SUM(K463:L463,M463:O463))</f>
        <v>0</v>
      </c>
      <c r="Q463" s="9">
        <f>IF(A463="","",E463+F463+G463+H463-P463)</f>
        <v>0</v>
      </c>
      <c r="R463" s="9">
        <f>IF(A463="","",J463*'إعدادات'!$B$5)</f>
        <v>0</v>
      </c>
      <c r="S463" s="9">
        <f>IF(A463="","",Q463+R463)</f>
        <v>0</v>
      </c>
    </row>
    <row r="464" spans="1:19" ht="20" customHeight="1">
      <c r="A464" s="5">
        <f>IF('بيانات العاملين'!A464="","",'بيانات العاملين'!A464)</f>
        <v>0</v>
      </c>
      <c r="B464" s="5">
        <f>IF(A464="","",IFERROR(VLOOKUP(A464,'بيانات العاملين'!$A$2:$J$501,2,FALSE),""))</f>
        <v>0</v>
      </c>
      <c r="C464" s="5">
        <f>IF(A464="","",IFERROR(VLOOKUP(A464,'بيانات العاملين'!$A$2:$J$501,4,FALSE),""))</f>
        <v>0</v>
      </c>
      <c r="D464" s="9">
        <f>IF(A464="","",IFERROR(VLOOKUP(A464,'بيانات العاملين'!$A$2:$J$501,8,FALSE),0))</f>
        <v>0</v>
      </c>
      <c r="E464" s="9">
        <f>IF(A464="","",MAX(0,D464*IFERROR(VLOOKUP(A464,'مدخلات الشهر'!$A$2:$K$501,3,FALSE),0)/(IFERROR(VLOOKUP(A464,'مدخلات الشهر'!$A$2:$K$501,3,FALSE),0)+IFERROR(VLOOKUP(A464,'مدخلات الشهر'!$A$2:$K$501,4,FALSE),0),1)))</f>
        <v>0</v>
      </c>
      <c r="F464" s="9">
        <f>IF(A464="","",IFERROR(VLOOKUP(A464,'مدخلات الشهر'!$A$2:$K$501,5,FALSE),0))</f>
        <v>0</v>
      </c>
      <c r="G464" s="9">
        <f>IF(A464="","",IFERROR(VLOOKUP(A464,'مدخلات الشهر'!$A$2:$K$501,6,FALSE),0))</f>
        <v>0</v>
      </c>
      <c r="H464" s="9">
        <f>IF(A464="","",IFERROR(VLOOKUP(A464,'مدخلات الشهر'!$A$2:$K$501,7,FALSE),0))</f>
        <v>0</v>
      </c>
      <c r="I464" s="9">
        <f>IF(A464="","",E464+F464+G464)</f>
        <v>0</v>
      </c>
      <c r="J464" s="9">
        <f>IF(A464="","",IFERROR(VLOOKUP(A464,'بيانات العاملين'!$A$2:$J$501,9,FALSE),0))</f>
        <v>0</v>
      </c>
      <c r="K464" s="9">
        <f>IF(A464="","",J464*'إعدادات'!$B$4)</f>
        <v>0</v>
      </c>
      <c r="L464" s="9">
        <f>IF(A464="","",SUM(MAX(0,MIN(MAX(0,(I464-K464)*'إعدادات'!$B$9-'إعدادات'!$B$8),'إعدادات'!$C$13)-'إعدادات'!$B$13)*'إعدادات'!$D$13,MAX(0,MIN(MAX(0,(I464-K464)*'إعدادات'!$B$9-'إعدادات'!$B$8),'إعدادات'!$C$14)-'إعدادات'!$B$14)*'إعدادات'!$D$14,MAX(0,MIN(MAX(0,(I464-K464)*'إعدادات'!$B$9-'إعدادات'!$B$8),'إعدادات'!$C$15)-'إعدادات'!$B$15)*'إعدادات'!$D$15,MAX(0,MIN(MAX(0,(I464-K464)*'إعدادات'!$B$9-'إعدادات'!$B$8),'إعدادات'!$C$16)-'إعدادات'!$B$16)*'إعدادات'!$D$16,MAX(0,MIN(MAX(0,(I464-K464)*'إعدادات'!$B$9-'إعدادات'!$B$8),'إعدادات'!$C$17)-'إعدادات'!$B$17)*'إعدادات'!$D$17,MAX(0,MIN(MAX(0,(I464-K464)*'إعدادات'!$B$9-'إعدادات'!$B$8),'إعدادات'!$C$18)-'إعدادات'!$B$18)*'إعدادات'!$D$18)/'إعدادات'!$B$9)</f>
        <v>0</v>
      </c>
      <c r="M464" s="9">
        <f>IF(A464="","",IFERROR(VLOOKUP(A464,'مدخلات الشهر'!$A$2:$K$501,8,FALSE),0))</f>
        <v>0</v>
      </c>
      <c r="N464" s="9">
        <f>IF(A464="","",IFERROR(VLOOKUP(A464,'مدخلات الشهر'!$A$2:$K$501,9,FALSE),0))</f>
        <v>0</v>
      </c>
      <c r="O464" s="9">
        <f>IF(A464="","",IFERROR(VLOOKUP(A464,'مدخلات الشهر'!$A$2:$K$501,10,FALSE),0))</f>
        <v>0</v>
      </c>
      <c r="P464" s="9">
        <f>IF(A464="","",SUM(K464:L464,M464:O464))</f>
        <v>0</v>
      </c>
      <c r="Q464" s="9">
        <f>IF(A464="","",E464+F464+G464+H464-P464)</f>
        <v>0</v>
      </c>
      <c r="R464" s="9">
        <f>IF(A464="","",J464*'إعدادات'!$B$5)</f>
        <v>0</v>
      </c>
      <c r="S464" s="9">
        <f>IF(A464="","",Q464+R464)</f>
        <v>0</v>
      </c>
    </row>
    <row r="465" spans="1:19" ht="20" customHeight="1">
      <c r="A465" s="5">
        <f>IF('بيانات العاملين'!A465="","",'بيانات العاملين'!A465)</f>
        <v>0</v>
      </c>
      <c r="B465" s="5">
        <f>IF(A465="","",IFERROR(VLOOKUP(A465,'بيانات العاملين'!$A$2:$J$501,2,FALSE),""))</f>
        <v>0</v>
      </c>
      <c r="C465" s="5">
        <f>IF(A465="","",IFERROR(VLOOKUP(A465,'بيانات العاملين'!$A$2:$J$501,4,FALSE),""))</f>
        <v>0</v>
      </c>
      <c r="D465" s="9">
        <f>IF(A465="","",IFERROR(VLOOKUP(A465,'بيانات العاملين'!$A$2:$J$501,8,FALSE),0))</f>
        <v>0</v>
      </c>
      <c r="E465" s="9">
        <f>IF(A465="","",MAX(0,D465*IFERROR(VLOOKUP(A465,'مدخلات الشهر'!$A$2:$K$501,3,FALSE),0)/(IFERROR(VLOOKUP(A465,'مدخلات الشهر'!$A$2:$K$501,3,FALSE),0)+IFERROR(VLOOKUP(A465,'مدخلات الشهر'!$A$2:$K$501,4,FALSE),0),1)))</f>
        <v>0</v>
      </c>
      <c r="F465" s="9">
        <f>IF(A465="","",IFERROR(VLOOKUP(A465,'مدخلات الشهر'!$A$2:$K$501,5,FALSE),0))</f>
        <v>0</v>
      </c>
      <c r="G465" s="9">
        <f>IF(A465="","",IFERROR(VLOOKUP(A465,'مدخلات الشهر'!$A$2:$K$501,6,FALSE),0))</f>
        <v>0</v>
      </c>
      <c r="H465" s="9">
        <f>IF(A465="","",IFERROR(VLOOKUP(A465,'مدخلات الشهر'!$A$2:$K$501,7,FALSE),0))</f>
        <v>0</v>
      </c>
      <c r="I465" s="9">
        <f>IF(A465="","",E465+F465+G465)</f>
        <v>0</v>
      </c>
      <c r="J465" s="9">
        <f>IF(A465="","",IFERROR(VLOOKUP(A465,'بيانات العاملين'!$A$2:$J$501,9,FALSE),0))</f>
        <v>0</v>
      </c>
      <c r="K465" s="9">
        <f>IF(A465="","",J465*'إعدادات'!$B$4)</f>
        <v>0</v>
      </c>
      <c r="L465" s="9">
        <f>IF(A465="","",SUM(MAX(0,MIN(MAX(0,(I465-K465)*'إعدادات'!$B$9-'إعدادات'!$B$8),'إعدادات'!$C$13)-'إعدادات'!$B$13)*'إعدادات'!$D$13,MAX(0,MIN(MAX(0,(I465-K465)*'إعدادات'!$B$9-'إعدادات'!$B$8),'إعدادات'!$C$14)-'إعدادات'!$B$14)*'إعدادات'!$D$14,MAX(0,MIN(MAX(0,(I465-K465)*'إعدادات'!$B$9-'إعدادات'!$B$8),'إعدادات'!$C$15)-'إعدادات'!$B$15)*'إعدادات'!$D$15,MAX(0,MIN(MAX(0,(I465-K465)*'إعدادات'!$B$9-'إعدادات'!$B$8),'إعدادات'!$C$16)-'إعدادات'!$B$16)*'إعدادات'!$D$16,MAX(0,MIN(MAX(0,(I465-K465)*'إعدادات'!$B$9-'إعدادات'!$B$8),'إعدادات'!$C$17)-'إعدادات'!$B$17)*'إعدادات'!$D$17,MAX(0,MIN(MAX(0,(I465-K465)*'إعدادات'!$B$9-'إعدادات'!$B$8),'إعدادات'!$C$18)-'إعدادات'!$B$18)*'إعدادات'!$D$18)/'إعدادات'!$B$9)</f>
        <v>0</v>
      </c>
      <c r="M465" s="9">
        <f>IF(A465="","",IFERROR(VLOOKUP(A465,'مدخلات الشهر'!$A$2:$K$501,8,FALSE),0))</f>
        <v>0</v>
      </c>
      <c r="N465" s="9">
        <f>IF(A465="","",IFERROR(VLOOKUP(A465,'مدخلات الشهر'!$A$2:$K$501,9,FALSE),0))</f>
        <v>0</v>
      </c>
      <c r="O465" s="9">
        <f>IF(A465="","",IFERROR(VLOOKUP(A465,'مدخلات الشهر'!$A$2:$K$501,10,FALSE),0))</f>
        <v>0</v>
      </c>
      <c r="P465" s="9">
        <f>IF(A465="","",SUM(K465:L465,M465:O465))</f>
        <v>0</v>
      </c>
      <c r="Q465" s="9">
        <f>IF(A465="","",E465+F465+G465+H465-P465)</f>
        <v>0</v>
      </c>
      <c r="R465" s="9">
        <f>IF(A465="","",J465*'إعدادات'!$B$5)</f>
        <v>0</v>
      </c>
      <c r="S465" s="9">
        <f>IF(A465="","",Q465+R465)</f>
        <v>0</v>
      </c>
    </row>
    <row r="466" spans="1:19" ht="20" customHeight="1">
      <c r="A466" s="5">
        <f>IF('بيانات العاملين'!A466="","",'بيانات العاملين'!A466)</f>
        <v>0</v>
      </c>
      <c r="B466" s="5">
        <f>IF(A466="","",IFERROR(VLOOKUP(A466,'بيانات العاملين'!$A$2:$J$501,2,FALSE),""))</f>
        <v>0</v>
      </c>
      <c r="C466" s="5">
        <f>IF(A466="","",IFERROR(VLOOKUP(A466,'بيانات العاملين'!$A$2:$J$501,4,FALSE),""))</f>
        <v>0</v>
      </c>
      <c r="D466" s="9">
        <f>IF(A466="","",IFERROR(VLOOKUP(A466,'بيانات العاملين'!$A$2:$J$501,8,FALSE),0))</f>
        <v>0</v>
      </c>
      <c r="E466" s="9">
        <f>IF(A466="","",MAX(0,D466*IFERROR(VLOOKUP(A466,'مدخلات الشهر'!$A$2:$K$501,3,FALSE),0)/(IFERROR(VLOOKUP(A466,'مدخلات الشهر'!$A$2:$K$501,3,FALSE),0)+IFERROR(VLOOKUP(A466,'مدخلات الشهر'!$A$2:$K$501,4,FALSE),0),1)))</f>
        <v>0</v>
      </c>
      <c r="F466" s="9">
        <f>IF(A466="","",IFERROR(VLOOKUP(A466,'مدخلات الشهر'!$A$2:$K$501,5,FALSE),0))</f>
        <v>0</v>
      </c>
      <c r="G466" s="9">
        <f>IF(A466="","",IFERROR(VLOOKUP(A466,'مدخلات الشهر'!$A$2:$K$501,6,FALSE),0))</f>
        <v>0</v>
      </c>
      <c r="H466" s="9">
        <f>IF(A466="","",IFERROR(VLOOKUP(A466,'مدخلات الشهر'!$A$2:$K$501,7,FALSE),0))</f>
        <v>0</v>
      </c>
      <c r="I466" s="9">
        <f>IF(A466="","",E466+F466+G466)</f>
        <v>0</v>
      </c>
      <c r="J466" s="9">
        <f>IF(A466="","",IFERROR(VLOOKUP(A466,'بيانات العاملين'!$A$2:$J$501,9,FALSE),0))</f>
        <v>0</v>
      </c>
      <c r="K466" s="9">
        <f>IF(A466="","",J466*'إعدادات'!$B$4)</f>
        <v>0</v>
      </c>
      <c r="L466" s="9">
        <f>IF(A466="","",SUM(MAX(0,MIN(MAX(0,(I466-K466)*'إعدادات'!$B$9-'إعدادات'!$B$8),'إعدادات'!$C$13)-'إعدادات'!$B$13)*'إعدادات'!$D$13,MAX(0,MIN(MAX(0,(I466-K466)*'إعدادات'!$B$9-'إعدادات'!$B$8),'إعدادات'!$C$14)-'إعدادات'!$B$14)*'إعدادات'!$D$14,MAX(0,MIN(MAX(0,(I466-K466)*'إعدادات'!$B$9-'إعدادات'!$B$8),'إعدادات'!$C$15)-'إعدادات'!$B$15)*'إعدادات'!$D$15,MAX(0,MIN(MAX(0,(I466-K466)*'إعدادات'!$B$9-'إعدادات'!$B$8),'إعدادات'!$C$16)-'إعدادات'!$B$16)*'إعدادات'!$D$16,MAX(0,MIN(MAX(0,(I466-K466)*'إعدادات'!$B$9-'إعدادات'!$B$8),'إعدادات'!$C$17)-'إعدادات'!$B$17)*'إعدادات'!$D$17,MAX(0,MIN(MAX(0,(I466-K466)*'إعدادات'!$B$9-'إعدادات'!$B$8),'إعدادات'!$C$18)-'إعدادات'!$B$18)*'إعدادات'!$D$18)/'إعدادات'!$B$9)</f>
        <v>0</v>
      </c>
      <c r="M466" s="9">
        <f>IF(A466="","",IFERROR(VLOOKUP(A466,'مدخلات الشهر'!$A$2:$K$501,8,FALSE),0))</f>
        <v>0</v>
      </c>
      <c r="N466" s="9">
        <f>IF(A466="","",IFERROR(VLOOKUP(A466,'مدخلات الشهر'!$A$2:$K$501,9,FALSE),0))</f>
        <v>0</v>
      </c>
      <c r="O466" s="9">
        <f>IF(A466="","",IFERROR(VLOOKUP(A466,'مدخلات الشهر'!$A$2:$K$501,10,FALSE),0))</f>
        <v>0</v>
      </c>
      <c r="P466" s="9">
        <f>IF(A466="","",SUM(K466:L466,M466:O466))</f>
        <v>0</v>
      </c>
      <c r="Q466" s="9">
        <f>IF(A466="","",E466+F466+G466+H466-P466)</f>
        <v>0</v>
      </c>
      <c r="R466" s="9">
        <f>IF(A466="","",J466*'إعدادات'!$B$5)</f>
        <v>0</v>
      </c>
      <c r="S466" s="9">
        <f>IF(A466="","",Q466+R466)</f>
        <v>0</v>
      </c>
    </row>
    <row r="467" spans="1:19" ht="20" customHeight="1">
      <c r="A467" s="5">
        <f>IF('بيانات العاملين'!A467="","",'بيانات العاملين'!A467)</f>
        <v>0</v>
      </c>
      <c r="B467" s="5">
        <f>IF(A467="","",IFERROR(VLOOKUP(A467,'بيانات العاملين'!$A$2:$J$501,2,FALSE),""))</f>
        <v>0</v>
      </c>
      <c r="C467" s="5">
        <f>IF(A467="","",IFERROR(VLOOKUP(A467,'بيانات العاملين'!$A$2:$J$501,4,FALSE),""))</f>
        <v>0</v>
      </c>
      <c r="D467" s="9">
        <f>IF(A467="","",IFERROR(VLOOKUP(A467,'بيانات العاملين'!$A$2:$J$501,8,FALSE),0))</f>
        <v>0</v>
      </c>
      <c r="E467" s="9">
        <f>IF(A467="","",MAX(0,D467*IFERROR(VLOOKUP(A467,'مدخلات الشهر'!$A$2:$K$501,3,FALSE),0)/(IFERROR(VLOOKUP(A467,'مدخلات الشهر'!$A$2:$K$501,3,FALSE),0)+IFERROR(VLOOKUP(A467,'مدخلات الشهر'!$A$2:$K$501,4,FALSE),0),1)))</f>
        <v>0</v>
      </c>
      <c r="F467" s="9">
        <f>IF(A467="","",IFERROR(VLOOKUP(A467,'مدخلات الشهر'!$A$2:$K$501,5,FALSE),0))</f>
        <v>0</v>
      </c>
      <c r="G467" s="9">
        <f>IF(A467="","",IFERROR(VLOOKUP(A467,'مدخلات الشهر'!$A$2:$K$501,6,FALSE),0))</f>
        <v>0</v>
      </c>
      <c r="H467" s="9">
        <f>IF(A467="","",IFERROR(VLOOKUP(A467,'مدخلات الشهر'!$A$2:$K$501,7,FALSE),0))</f>
        <v>0</v>
      </c>
      <c r="I467" s="9">
        <f>IF(A467="","",E467+F467+G467)</f>
        <v>0</v>
      </c>
      <c r="J467" s="9">
        <f>IF(A467="","",IFERROR(VLOOKUP(A467,'بيانات العاملين'!$A$2:$J$501,9,FALSE),0))</f>
        <v>0</v>
      </c>
      <c r="K467" s="9">
        <f>IF(A467="","",J467*'إعدادات'!$B$4)</f>
        <v>0</v>
      </c>
      <c r="L467" s="9">
        <f>IF(A467="","",SUM(MAX(0,MIN(MAX(0,(I467-K467)*'إعدادات'!$B$9-'إعدادات'!$B$8),'إعدادات'!$C$13)-'إعدادات'!$B$13)*'إعدادات'!$D$13,MAX(0,MIN(MAX(0,(I467-K467)*'إعدادات'!$B$9-'إعدادات'!$B$8),'إعدادات'!$C$14)-'إعدادات'!$B$14)*'إعدادات'!$D$14,MAX(0,MIN(MAX(0,(I467-K467)*'إعدادات'!$B$9-'إعدادات'!$B$8),'إعدادات'!$C$15)-'إعدادات'!$B$15)*'إعدادات'!$D$15,MAX(0,MIN(MAX(0,(I467-K467)*'إعدادات'!$B$9-'إعدادات'!$B$8),'إعدادات'!$C$16)-'إعدادات'!$B$16)*'إعدادات'!$D$16,MAX(0,MIN(MAX(0,(I467-K467)*'إعدادات'!$B$9-'إعدادات'!$B$8),'إعدادات'!$C$17)-'إعدادات'!$B$17)*'إعدادات'!$D$17,MAX(0,MIN(MAX(0,(I467-K467)*'إعدادات'!$B$9-'إعدادات'!$B$8),'إعدادات'!$C$18)-'إعدادات'!$B$18)*'إعدادات'!$D$18)/'إعدادات'!$B$9)</f>
        <v>0</v>
      </c>
      <c r="M467" s="9">
        <f>IF(A467="","",IFERROR(VLOOKUP(A467,'مدخلات الشهر'!$A$2:$K$501,8,FALSE),0))</f>
        <v>0</v>
      </c>
      <c r="N467" s="9">
        <f>IF(A467="","",IFERROR(VLOOKUP(A467,'مدخلات الشهر'!$A$2:$K$501,9,FALSE),0))</f>
        <v>0</v>
      </c>
      <c r="O467" s="9">
        <f>IF(A467="","",IFERROR(VLOOKUP(A467,'مدخلات الشهر'!$A$2:$K$501,10,FALSE),0))</f>
        <v>0</v>
      </c>
      <c r="P467" s="9">
        <f>IF(A467="","",SUM(K467:L467,M467:O467))</f>
        <v>0</v>
      </c>
      <c r="Q467" s="9">
        <f>IF(A467="","",E467+F467+G467+H467-P467)</f>
        <v>0</v>
      </c>
      <c r="R467" s="9">
        <f>IF(A467="","",J467*'إعدادات'!$B$5)</f>
        <v>0</v>
      </c>
      <c r="S467" s="9">
        <f>IF(A467="","",Q467+R467)</f>
        <v>0</v>
      </c>
    </row>
    <row r="468" spans="1:19" ht="20" customHeight="1">
      <c r="A468" s="5">
        <f>IF('بيانات العاملين'!A468="","",'بيانات العاملين'!A468)</f>
        <v>0</v>
      </c>
      <c r="B468" s="5">
        <f>IF(A468="","",IFERROR(VLOOKUP(A468,'بيانات العاملين'!$A$2:$J$501,2,FALSE),""))</f>
        <v>0</v>
      </c>
      <c r="C468" s="5">
        <f>IF(A468="","",IFERROR(VLOOKUP(A468,'بيانات العاملين'!$A$2:$J$501,4,FALSE),""))</f>
        <v>0</v>
      </c>
      <c r="D468" s="9">
        <f>IF(A468="","",IFERROR(VLOOKUP(A468,'بيانات العاملين'!$A$2:$J$501,8,FALSE),0))</f>
        <v>0</v>
      </c>
      <c r="E468" s="9">
        <f>IF(A468="","",MAX(0,D468*IFERROR(VLOOKUP(A468,'مدخلات الشهر'!$A$2:$K$501,3,FALSE),0)/(IFERROR(VLOOKUP(A468,'مدخلات الشهر'!$A$2:$K$501,3,FALSE),0)+IFERROR(VLOOKUP(A468,'مدخلات الشهر'!$A$2:$K$501,4,FALSE),0),1)))</f>
        <v>0</v>
      </c>
      <c r="F468" s="9">
        <f>IF(A468="","",IFERROR(VLOOKUP(A468,'مدخلات الشهر'!$A$2:$K$501,5,FALSE),0))</f>
        <v>0</v>
      </c>
      <c r="G468" s="9">
        <f>IF(A468="","",IFERROR(VLOOKUP(A468,'مدخلات الشهر'!$A$2:$K$501,6,FALSE),0))</f>
        <v>0</v>
      </c>
      <c r="H468" s="9">
        <f>IF(A468="","",IFERROR(VLOOKUP(A468,'مدخلات الشهر'!$A$2:$K$501,7,FALSE),0))</f>
        <v>0</v>
      </c>
      <c r="I468" s="9">
        <f>IF(A468="","",E468+F468+G468)</f>
        <v>0</v>
      </c>
      <c r="J468" s="9">
        <f>IF(A468="","",IFERROR(VLOOKUP(A468,'بيانات العاملين'!$A$2:$J$501,9,FALSE),0))</f>
        <v>0</v>
      </c>
      <c r="K468" s="9">
        <f>IF(A468="","",J468*'إعدادات'!$B$4)</f>
        <v>0</v>
      </c>
      <c r="L468" s="9">
        <f>IF(A468="","",SUM(MAX(0,MIN(MAX(0,(I468-K468)*'إعدادات'!$B$9-'إعدادات'!$B$8),'إعدادات'!$C$13)-'إعدادات'!$B$13)*'إعدادات'!$D$13,MAX(0,MIN(MAX(0,(I468-K468)*'إعدادات'!$B$9-'إعدادات'!$B$8),'إعدادات'!$C$14)-'إعدادات'!$B$14)*'إعدادات'!$D$14,MAX(0,MIN(MAX(0,(I468-K468)*'إعدادات'!$B$9-'إعدادات'!$B$8),'إعدادات'!$C$15)-'إعدادات'!$B$15)*'إعدادات'!$D$15,MAX(0,MIN(MAX(0,(I468-K468)*'إعدادات'!$B$9-'إعدادات'!$B$8),'إعدادات'!$C$16)-'إعدادات'!$B$16)*'إعدادات'!$D$16,MAX(0,MIN(MAX(0,(I468-K468)*'إعدادات'!$B$9-'إعدادات'!$B$8),'إعدادات'!$C$17)-'إعدادات'!$B$17)*'إعدادات'!$D$17,MAX(0,MIN(MAX(0,(I468-K468)*'إعدادات'!$B$9-'إعدادات'!$B$8),'إعدادات'!$C$18)-'إعدادات'!$B$18)*'إعدادات'!$D$18)/'إعدادات'!$B$9)</f>
        <v>0</v>
      </c>
      <c r="M468" s="9">
        <f>IF(A468="","",IFERROR(VLOOKUP(A468,'مدخلات الشهر'!$A$2:$K$501,8,FALSE),0))</f>
        <v>0</v>
      </c>
      <c r="N468" s="9">
        <f>IF(A468="","",IFERROR(VLOOKUP(A468,'مدخلات الشهر'!$A$2:$K$501,9,FALSE),0))</f>
        <v>0</v>
      </c>
      <c r="O468" s="9">
        <f>IF(A468="","",IFERROR(VLOOKUP(A468,'مدخلات الشهر'!$A$2:$K$501,10,FALSE),0))</f>
        <v>0</v>
      </c>
      <c r="P468" s="9">
        <f>IF(A468="","",SUM(K468:L468,M468:O468))</f>
        <v>0</v>
      </c>
      <c r="Q468" s="9">
        <f>IF(A468="","",E468+F468+G468+H468-P468)</f>
        <v>0</v>
      </c>
      <c r="R468" s="9">
        <f>IF(A468="","",J468*'إعدادات'!$B$5)</f>
        <v>0</v>
      </c>
      <c r="S468" s="9">
        <f>IF(A468="","",Q468+R468)</f>
        <v>0</v>
      </c>
    </row>
    <row r="469" spans="1:19" ht="20" customHeight="1">
      <c r="A469" s="5">
        <f>IF('بيانات العاملين'!A469="","",'بيانات العاملين'!A469)</f>
        <v>0</v>
      </c>
      <c r="B469" s="5">
        <f>IF(A469="","",IFERROR(VLOOKUP(A469,'بيانات العاملين'!$A$2:$J$501,2,FALSE),""))</f>
        <v>0</v>
      </c>
      <c r="C469" s="5">
        <f>IF(A469="","",IFERROR(VLOOKUP(A469,'بيانات العاملين'!$A$2:$J$501,4,FALSE),""))</f>
        <v>0</v>
      </c>
      <c r="D469" s="9">
        <f>IF(A469="","",IFERROR(VLOOKUP(A469,'بيانات العاملين'!$A$2:$J$501,8,FALSE),0))</f>
        <v>0</v>
      </c>
      <c r="E469" s="9">
        <f>IF(A469="","",MAX(0,D469*IFERROR(VLOOKUP(A469,'مدخلات الشهر'!$A$2:$K$501,3,FALSE),0)/(IFERROR(VLOOKUP(A469,'مدخلات الشهر'!$A$2:$K$501,3,FALSE),0)+IFERROR(VLOOKUP(A469,'مدخلات الشهر'!$A$2:$K$501,4,FALSE),0),1)))</f>
        <v>0</v>
      </c>
      <c r="F469" s="9">
        <f>IF(A469="","",IFERROR(VLOOKUP(A469,'مدخلات الشهر'!$A$2:$K$501,5,FALSE),0))</f>
        <v>0</v>
      </c>
      <c r="G469" s="9">
        <f>IF(A469="","",IFERROR(VLOOKUP(A469,'مدخلات الشهر'!$A$2:$K$501,6,FALSE),0))</f>
        <v>0</v>
      </c>
      <c r="H469" s="9">
        <f>IF(A469="","",IFERROR(VLOOKUP(A469,'مدخلات الشهر'!$A$2:$K$501,7,FALSE),0))</f>
        <v>0</v>
      </c>
      <c r="I469" s="9">
        <f>IF(A469="","",E469+F469+G469)</f>
        <v>0</v>
      </c>
      <c r="J469" s="9">
        <f>IF(A469="","",IFERROR(VLOOKUP(A469,'بيانات العاملين'!$A$2:$J$501,9,FALSE),0))</f>
        <v>0</v>
      </c>
      <c r="K469" s="9">
        <f>IF(A469="","",J469*'إعدادات'!$B$4)</f>
        <v>0</v>
      </c>
      <c r="L469" s="9">
        <f>IF(A469="","",SUM(MAX(0,MIN(MAX(0,(I469-K469)*'إعدادات'!$B$9-'إعدادات'!$B$8),'إعدادات'!$C$13)-'إعدادات'!$B$13)*'إعدادات'!$D$13,MAX(0,MIN(MAX(0,(I469-K469)*'إعدادات'!$B$9-'إعدادات'!$B$8),'إعدادات'!$C$14)-'إعدادات'!$B$14)*'إعدادات'!$D$14,MAX(0,MIN(MAX(0,(I469-K469)*'إعدادات'!$B$9-'إعدادات'!$B$8),'إعدادات'!$C$15)-'إعدادات'!$B$15)*'إعدادات'!$D$15,MAX(0,MIN(MAX(0,(I469-K469)*'إعدادات'!$B$9-'إعدادات'!$B$8),'إعدادات'!$C$16)-'إعدادات'!$B$16)*'إعدادات'!$D$16,MAX(0,MIN(MAX(0,(I469-K469)*'إعدادات'!$B$9-'إعدادات'!$B$8),'إعدادات'!$C$17)-'إعدادات'!$B$17)*'إعدادات'!$D$17,MAX(0,MIN(MAX(0,(I469-K469)*'إعدادات'!$B$9-'إعدادات'!$B$8),'إعدادات'!$C$18)-'إعدادات'!$B$18)*'إعدادات'!$D$18)/'إعدادات'!$B$9)</f>
        <v>0</v>
      </c>
      <c r="M469" s="9">
        <f>IF(A469="","",IFERROR(VLOOKUP(A469,'مدخلات الشهر'!$A$2:$K$501,8,FALSE),0))</f>
        <v>0</v>
      </c>
      <c r="N469" s="9">
        <f>IF(A469="","",IFERROR(VLOOKUP(A469,'مدخلات الشهر'!$A$2:$K$501,9,FALSE),0))</f>
        <v>0</v>
      </c>
      <c r="O469" s="9">
        <f>IF(A469="","",IFERROR(VLOOKUP(A469,'مدخلات الشهر'!$A$2:$K$501,10,FALSE),0))</f>
        <v>0</v>
      </c>
      <c r="P469" s="9">
        <f>IF(A469="","",SUM(K469:L469,M469:O469))</f>
        <v>0</v>
      </c>
      <c r="Q469" s="9">
        <f>IF(A469="","",E469+F469+G469+H469-P469)</f>
        <v>0</v>
      </c>
      <c r="R469" s="9">
        <f>IF(A469="","",J469*'إعدادات'!$B$5)</f>
        <v>0</v>
      </c>
      <c r="S469" s="9">
        <f>IF(A469="","",Q469+R469)</f>
        <v>0</v>
      </c>
    </row>
    <row r="470" spans="1:19" ht="20" customHeight="1">
      <c r="A470" s="5">
        <f>IF('بيانات العاملين'!A470="","",'بيانات العاملين'!A470)</f>
        <v>0</v>
      </c>
      <c r="B470" s="5">
        <f>IF(A470="","",IFERROR(VLOOKUP(A470,'بيانات العاملين'!$A$2:$J$501,2,FALSE),""))</f>
        <v>0</v>
      </c>
      <c r="C470" s="5">
        <f>IF(A470="","",IFERROR(VLOOKUP(A470,'بيانات العاملين'!$A$2:$J$501,4,FALSE),""))</f>
        <v>0</v>
      </c>
      <c r="D470" s="9">
        <f>IF(A470="","",IFERROR(VLOOKUP(A470,'بيانات العاملين'!$A$2:$J$501,8,FALSE),0))</f>
        <v>0</v>
      </c>
      <c r="E470" s="9">
        <f>IF(A470="","",MAX(0,D470*IFERROR(VLOOKUP(A470,'مدخلات الشهر'!$A$2:$K$501,3,FALSE),0)/(IFERROR(VLOOKUP(A470,'مدخلات الشهر'!$A$2:$K$501,3,FALSE),0)+IFERROR(VLOOKUP(A470,'مدخلات الشهر'!$A$2:$K$501,4,FALSE),0),1)))</f>
        <v>0</v>
      </c>
      <c r="F470" s="9">
        <f>IF(A470="","",IFERROR(VLOOKUP(A470,'مدخلات الشهر'!$A$2:$K$501,5,FALSE),0))</f>
        <v>0</v>
      </c>
      <c r="G470" s="9">
        <f>IF(A470="","",IFERROR(VLOOKUP(A470,'مدخلات الشهر'!$A$2:$K$501,6,FALSE),0))</f>
        <v>0</v>
      </c>
      <c r="H470" s="9">
        <f>IF(A470="","",IFERROR(VLOOKUP(A470,'مدخلات الشهر'!$A$2:$K$501,7,FALSE),0))</f>
        <v>0</v>
      </c>
      <c r="I470" s="9">
        <f>IF(A470="","",E470+F470+G470)</f>
        <v>0</v>
      </c>
      <c r="J470" s="9">
        <f>IF(A470="","",IFERROR(VLOOKUP(A470,'بيانات العاملين'!$A$2:$J$501,9,FALSE),0))</f>
        <v>0</v>
      </c>
      <c r="K470" s="9">
        <f>IF(A470="","",J470*'إعدادات'!$B$4)</f>
        <v>0</v>
      </c>
      <c r="L470" s="9">
        <f>IF(A470="","",SUM(MAX(0,MIN(MAX(0,(I470-K470)*'إعدادات'!$B$9-'إعدادات'!$B$8),'إعدادات'!$C$13)-'إعدادات'!$B$13)*'إعدادات'!$D$13,MAX(0,MIN(MAX(0,(I470-K470)*'إعدادات'!$B$9-'إعدادات'!$B$8),'إعدادات'!$C$14)-'إعدادات'!$B$14)*'إعدادات'!$D$14,MAX(0,MIN(MAX(0,(I470-K470)*'إعدادات'!$B$9-'إعدادات'!$B$8),'إعدادات'!$C$15)-'إعدادات'!$B$15)*'إعدادات'!$D$15,MAX(0,MIN(MAX(0,(I470-K470)*'إعدادات'!$B$9-'إعدادات'!$B$8),'إعدادات'!$C$16)-'إعدادات'!$B$16)*'إعدادات'!$D$16,MAX(0,MIN(MAX(0,(I470-K470)*'إعدادات'!$B$9-'إعدادات'!$B$8),'إعدادات'!$C$17)-'إعدادات'!$B$17)*'إعدادات'!$D$17,MAX(0,MIN(MAX(0,(I470-K470)*'إعدادات'!$B$9-'إعدادات'!$B$8),'إعدادات'!$C$18)-'إعدادات'!$B$18)*'إعدادات'!$D$18)/'إعدادات'!$B$9)</f>
        <v>0</v>
      </c>
      <c r="M470" s="9">
        <f>IF(A470="","",IFERROR(VLOOKUP(A470,'مدخلات الشهر'!$A$2:$K$501,8,FALSE),0))</f>
        <v>0</v>
      </c>
      <c r="N470" s="9">
        <f>IF(A470="","",IFERROR(VLOOKUP(A470,'مدخلات الشهر'!$A$2:$K$501,9,FALSE),0))</f>
        <v>0</v>
      </c>
      <c r="O470" s="9">
        <f>IF(A470="","",IFERROR(VLOOKUP(A470,'مدخلات الشهر'!$A$2:$K$501,10,FALSE),0))</f>
        <v>0</v>
      </c>
      <c r="P470" s="9">
        <f>IF(A470="","",SUM(K470:L470,M470:O470))</f>
        <v>0</v>
      </c>
      <c r="Q470" s="9">
        <f>IF(A470="","",E470+F470+G470+H470-P470)</f>
        <v>0</v>
      </c>
      <c r="R470" s="9">
        <f>IF(A470="","",J470*'إعدادات'!$B$5)</f>
        <v>0</v>
      </c>
      <c r="S470" s="9">
        <f>IF(A470="","",Q470+R470)</f>
        <v>0</v>
      </c>
    </row>
    <row r="471" spans="1:19" ht="20" customHeight="1">
      <c r="A471" s="5">
        <f>IF('بيانات العاملين'!A471="","",'بيانات العاملين'!A471)</f>
        <v>0</v>
      </c>
      <c r="B471" s="5">
        <f>IF(A471="","",IFERROR(VLOOKUP(A471,'بيانات العاملين'!$A$2:$J$501,2,FALSE),""))</f>
        <v>0</v>
      </c>
      <c r="C471" s="5">
        <f>IF(A471="","",IFERROR(VLOOKUP(A471,'بيانات العاملين'!$A$2:$J$501,4,FALSE),""))</f>
        <v>0</v>
      </c>
      <c r="D471" s="9">
        <f>IF(A471="","",IFERROR(VLOOKUP(A471,'بيانات العاملين'!$A$2:$J$501,8,FALSE),0))</f>
        <v>0</v>
      </c>
      <c r="E471" s="9">
        <f>IF(A471="","",MAX(0,D471*IFERROR(VLOOKUP(A471,'مدخلات الشهر'!$A$2:$K$501,3,FALSE),0)/(IFERROR(VLOOKUP(A471,'مدخلات الشهر'!$A$2:$K$501,3,FALSE),0)+IFERROR(VLOOKUP(A471,'مدخلات الشهر'!$A$2:$K$501,4,FALSE),0),1)))</f>
        <v>0</v>
      </c>
      <c r="F471" s="9">
        <f>IF(A471="","",IFERROR(VLOOKUP(A471,'مدخلات الشهر'!$A$2:$K$501,5,FALSE),0))</f>
        <v>0</v>
      </c>
      <c r="G471" s="9">
        <f>IF(A471="","",IFERROR(VLOOKUP(A471,'مدخلات الشهر'!$A$2:$K$501,6,FALSE),0))</f>
        <v>0</v>
      </c>
      <c r="H471" s="9">
        <f>IF(A471="","",IFERROR(VLOOKUP(A471,'مدخلات الشهر'!$A$2:$K$501,7,FALSE),0))</f>
        <v>0</v>
      </c>
      <c r="I471" s="9">
        <f>IF(A471="","",E471+F471+G471)</f>
        <v>0</v>
      </c>
      <c r="J471" s="9">
        <f>IF(A471="","",IFERROR(VLOOKUP(A471,'بيانات العاملين'!$A$2:$J$501,9,FALSE),0))</f>
        <v>0</v>
      </c>
      <c r="K471" s="9">
        <f>IF(A471="","",J471*'إعدادات'!$B$4)</f>
        <v>0</v>
      </c>
      <c r="L471" s="9">
        <f>IF(A471="","",SUM(MAX(0,MIN(MAX(0,(I471-K471)*'إعدادات'!$B$9-'إعدادات'!$B$8),'إعدادات'!$C$13)-'إعدادات'!$B$13)*'إعدادات'!$D$13,MAX(0,MIN(MAX(0,(I471-K471)*'إعدادات'!$B$9-'إعدادات'!$B$8),'إعدادات'!$C$14)-'إعدادات'!$B$14)*'إعدادات'!$D$14,MAX(0,MIN(MAX(0,(I471-K471)*'إعدادات'!$B$9-'إعدادات'!$B$8),'إعدادات'!$C$15)-'إعدادات'!$B$15)*'إعدادات'!$D$15,MAX(0,MIN(MAX(0,(I471-K471)*'إعدادات'!$B$9-'إعدادات'!$B$8),'إعدادات'!$C$16)-'إعدادات'!$B$16)*'إعدادات'!$D$16,MAX(0,MIN(MAX(0,(I471-K471)*'إعدادات'!$B$9-'إعدادات'!$B$8),'إعدادات'!$C$17)-'إعدادات'!$B$17)*'إعدادات'!$D$17,MAX(0,MIN(MAX(0,(I471-K471)*'إعدادات'!$B$9-'إعدادات'!$B$8),'إعدادات'!$C$18)-'إعدادات'!$B$18)*'إعدادات'!$D$18)/'إعدادات'!$B$9)</f>
        <v>0</v>
      </c>
      <c r="M471" s="9">
        <f>IF(A471="","",IFERROR(VLOOKUP(A471,'مدخلات الشهر'!$A$2:$K$501,8,FALSE),0))</f>
        <v>0</v>
      </c>
      <c r="N471" s="9">
        <f>IF(A471="","",IFERROR(VLOOKUP(A471,'مدخلات الشهر'!$A$2:$K$501,9,FALSE),0))</f>
        <v>0</v>
      </c>
      <c r="O471" s="9">
        <f>IF(A471="","",IFERROR(VLOOKUP(A471,'مدخلات الشهر'!$A$2:$K$501,10,FALSE),0))</f>
        <v>0</v>
      </c>
      <c r="P471" s="9">
        <f>IF(A471="","",SUM(K471:L471,M471:O471))</f>
        <v>0</v>
      </c>
      <c r="Q471" s="9">
        <f>IF(A471="","",E471+F471+G471+H471-P471)</f>
        <v>0</v>
      </c>
      <c r="R471" s="9">
        <f>IF(A471="","",J471*'إعدادات'!$B$5)</f>
        <v>0</v>
      </c>
      <c r="S471" s="9">
        <f>IF(A471="","",Q471+R471)</f>
        <v>0</v>
      </c>
    </row>
    <row r="472" spans="1:19" ht="20" customHeight="1">
      <c r="A472" s="5">
        <f>IF('بيانات العاملين'!A472="","",'بيانات العاملين'!A472)</f>
        <v>0</v>
      </c>
      <c r="B472" s="5">
        <f>IF(A472="","",IFERROR(VLOOKUP(A472,'بيانات العاملين'!$A$2:$J$501,2,FALSE),""))</f>
        <v>0</v>
      </c>
      <c r="C472" s="5">
        <f>IF(A472="","",IFERROR(VLOOKUP(A472,'بيانات العاملين'!$A$2:$J$501,4,FALSE),""))</f>
        <v>0</v>
      </c>
      <c r="D472" s="9">
        <f>IF(A472="","",IFERROR(VLOOKUP(A472,'بيانات العاملين'!$A$2:$J$501,8,FALSE),0))</f>
        <v>0</v>
      </c>
      <c r="E472" s="9">
        <f>IF(A472="","",MAX(0,D472*IFERROR(VLOOKUP(A472,'مدخلات الشهر'!$A$2:$K$501,3,FALSE),0)/(IFERROR(VLOOKUP(A472,'مدخلات الشهر'!$A$2:$K$501,3,FALSE),0)+IFERROR(VLOOKUP(A472,'مدخلات الشهر'!$A$2:$K$501,4,FALSE),0),1)))</f>
        <v>0</v>
      </c>
      <c r="F472" s="9">
        <f>IF(A472="","",IFERROR(VLOOKUP(A472,'مدخلات الشهر'!$A$2:$K$501,5,FALSE),0))</f>
        <v>0</v>
      </c>
      <c r="G472" s="9">
        <f>IF(A472="","",IFERROR(VLOOKUP(A472,'مدخلات الشهر'!$A$2:$K$501,6,FALSE),0))</f>
        <v>0</v>
      </c>
      <c r="H472" s="9">
        <f>IF(A472="","",IFERROR(VLOOKUP(A472,'مدخلات الشهر'!$A$2:$K$501,7,FALSE),0))</f>
        <v>0</v>
      </c>
      <c r="I472" s="9">
        <f>IF(A472="","",E472+F472+G472)</f>
        <v>0</v>
      </c>
      <c r="J472" s="9">
        <f>IF(A472="","",IFERROR(VLOOKUP(A472,'بيانات العاملين'!$A$2:$J$501,9,FALSE),0))</f>
        <v>0</v>
      </c>
      <c r="K472" s="9">
        <f>IF(A472="","",J472*'إعدادات'!$B$4)</f>
        <v>0</v>
      </c>
      <c r="L472" s="9">
        <f>IF(A472="","",SUM(MAX(0,MIN(MAX(0,(I472-K472)*'إعدادات'!$B$9-'إعدادات'!$B$8),'إعدادات'!$C$13)-'إعدادات'!$B$13)*'إعدادات'!$D$13,MAX(0,MIN(MAX(0,(I472-K472)*'إعدادات'!$B$9-'إعدادات'!$B$8),'إعدادات'!$C$14)-'إعدادات'!$B$14)*'إعدادات'!$D$14,MAX(0,MIN(MAX(0,(I472-K472)*'إعدادات'!$B$9-'إعدادات'!$B$8),'إعدادات'!$C$15)-'إعدادات'!$B$15)*'إعدادات'!$D$15,MAX(0,MIN(MAX(0,(I472-K472)*'إعدادات'!$B$9-'إعدادات'!$B$8),'إعدادات'!$C$16)-'إعدادات'!$B$16)*'إعدادات'!$D$16,MAX(0,MIN(MAX(0,(I472-K472)*'إعدادات'!$B$9-'إعدادات'!$B$8),'إعدادات'!$C$17)-'إعدادات'!$B$17)*'إعدادات'!$D$17,MAX(0,MIN(MAX(0,(I472-K472)*'إعدادات'!$B$9-'إعدادات'!$B$8),'إعدادات'!$C$18)-'إعدادات'!$B$18)*'إعدادات'!$D$18)/'إعدادات'!$B$9)</f>
        <v>0</v>
      </c>
      <c r="M472" s="9">
        <f>IF(A472="","",IFERROR(VLOOKUP(A472,'مدخلات الشهر'!$A$2:$K$501,8,FALSE),0))</f>
        <v>0</v>
      </c>
      <c r="N472" s="9">
        <f>IF(A472="","",IFERROR(VLOOKUP(A472,'مدخلات الشهر'!$A$2:$K$501,9,FALSE),0))</f>
        <v>0</v>
      </c>
      <c r="O472" s="9">
        <f>IF(A472="","",IFERROR(VLOOKUP(A472,'مدخلات الشهر'!$A$2:$K$501,10,FALSE),0))</f>
        <v>0</v>
      </c>
      <c r="P472" s="9">
        <f>IF(A472="","",SUM(K472:L472,M472:O472))</f>
        <v>0</v>
      </c>
      <c r="Q472" s="9">
        <f>IF(A472="","",E472+F472+G472+H472-P472)</f>
        <v>0</v>
      </c>
      <c r="R472" s="9">
        <f>IF(A472="","",J472*'إعدادات'!$B$5)</f>
        <v>0</v>
      </c>
      <c r="S472" s="9">
        <f>IF(A472="","",Q472+R472)</f>
        <v>0</v>
      </c>
    </row>
    <row r="473" spans="1:19" ht="20" customHeight="1">
      <c r="A473" s="5">
        <f>IF('بيانات العاملين'!A473="","",'بيانات العاملين'!A473)</f>
        <v>0</v>
      </c>
      <c r="B473" s="5">
        <f>IF(A473="","",IFERROR(VLOOKUP(A473,'بيانات العاملين'!$A$2:$J$501,2,FALSE),""))</f>
        <v>0</v>
      </c>
      <c r="C473" s="5">
        <f>IF(A473="","",IFERROR(VLOOKUP(A473,'بيانات العاملين'!$A$2:$J$501,4,FALSE),""))</f>
        <v>0</v>
      </c>
      <c r="D473" s="9">
        <f>IF(A473="","",IFERROR(VLOOKUP(A473,'بيانات العاملين'!$A$2:$J$501,8,FALSE),0))</f>
        <v>0</v>
      </c>
      <c r="E473" s="9">
        <f>IF(A473="","",MAX(0,D473*IFERROR(VLOOKUP(A473,'مدخلات الشهر'!$A$2:$K$501,3,FALSE),0)/(IFERROR(VLOOKUP(A473,'مدخلات الشهر'!$A$2:$K$501,3,FALSE),0)+IFERROR(VLOOKUP(A473,'مدخلات الشهر'!$A$2:$K$501,4,FALSE),0),1)))</f>
        <v>0</v>
      </c>
      <c r="F473" s="9">
        <f>IF(A473="","",IFERROR(VLOOKUP(A473,'مدخلات الشهر'!$A$2:$K$501,5,FALSE),0))</f>
        <v>0</v>
      </c>
      <c r="G473" s="9">
        <f>IF(A473="","",IFERROR(VLOOKUP(A473,'مدخلات الشهر'!$A$2:$K$501,6,FALSE),0))</f>
        <v>0</v>
      </c>
      <c r="H473" s="9">
        <f>IF(A473="","",IFERROR(VLOOKUP(A473,'مدخلات الشهر'!$A$2:$K$501,7,FALSE),0))</f>
        <v>0</v>
      </c>
      <c r="I473" s="9">
        <f>IF(A473="","",E473+F473+G473)</f>
        <v>0</v>
      </c>
      <c r="J473" s="9">
        <f>IF(A473="","",IFERROR(VLOOKUP(A473,'بيانات العاملين'!$A$2:$J$501,9,FALSE),0))</f>
        <v>0</v>
      </c>
      <c r="K473" s="9">
        <f>IF(A473="","",J473*'إعدادات'!$B$4)</f>
        <v>0</v>
      </c>
      <c r="L473" s="9">
        <f>IF(A473="","",SUM(MAX(0,MIN(MAX(0,(I473-K473)*'إعدادات'!$B$9-'إعدادات'!$B$8),'إعدادات'!$C$13)-'إعدادات'!$B$13)*'إعدادات'!$D$13,MAX(0,MIN(MAX(0,(I473-K473)*'إعدادات'!$B$9-'إعدادات'!$B$8),'إعدادات'!$C$14)-'إعدادات'!$B$14)*'إعدادات'!$D$14,MAX(0,MIN(MAX(0,(I473-K473)*'إعدادات'!$B$9-'إعدادات'!$B$8),'إعدادات'!$C$15)-'إعدادات'!$B$15)*'إعدادات'!$D$15,MAX(0,MIN(MAX(0,(I473-K473)*'إعدادات'!$B$9-'إعدادات'!$B$8),'إعدادات'!$C$16)-'إعدادات'!$B$16)*'إعدادات'!$D$16,MAX(0,MIN(MAX(0,(I473-K473)*'إعدادات'!$B$9-'إعدادات'!$B$8),'إعدادات'!$C$17)-'إعدادات'!$B$17)*'إعدادات'!$D$17,MAX(0,MIN(MAX(0,(I473-K473)*'إعدادات'!$B$9-'إعدادات'!$B$8),'إعدادات'!$C$18)-'إعدادات'!$B$18)*'إعدادات'!$D$18)/'إعدادات'!$B$9)</f>
        <v>0</v>
      </c>
      <c r="M473" s="9">
        <f>IF(A473="","",IFERROR(VLOOKUP(A473,'مدخلات الشهر'!$A$2:$K$501,8,FALSE),0))</f>
        <v>0</v>
      </c>
      <c r="N473" s="9">
        <f>IF(A473="","",IFERROR(VLOOKUP(A473,'مدخلات الشهر'!$A$2:$K$501,9,FALSE),0))</f>
        <v>0</v>
      </c>
      <c r="O473" s="9">
        <f>IF(A473="","",IFERROR(VLOOKUP(A473,'مدخلات الشهر'!$A$2:$K$501,10,FALSE),0))</f>
        <v>0</v>
      </c>
      <c r="P473" s="9">
        <f>IF(A473="","",SUM(K473:L473,M473:O473))</f>
        <v>0</v>
      </c>
      <c r="Q473" s="9">
        <f>IF(A473="","",E473+F473+G473+H473-P473)</f>
        <v>0</v>
      </c>
      <c r="R473" s="9">
        <f>IF(A473="","",J473*'إعدادات'!$B$5)</f>
        <v>0</v>
      </c>
      <c r="S473" s="9">
        <f>IF(A473="","",Q473+R473)</f>
        <v>0</v>
      </c>
    </row>
    <row r="474" spans="1:19" ht="20" customHeight="1">
      <c r="A474" s="5">
        <f>IF('بيانات العاملين'!A474="","",'بيانات العاملين'!A474)</f>
        <v>0</v>
      </c>
      <c r="B474" s="5">
        <f>IF(A474="","",IFERROR(VLOOKUP(A474,'بيانات العاملين'!$A$2:$J$501,2,FALSE),""))</f>
        <v>0</v>
      </c>
      <c r="C474" s="5">
        <f>IF(A474="","",IFERROR(VLOOKUP(A474,'بيانات العاملين'!$A$2:$J$501,4,FALSE),""))</f>
        <v>0</v>
      </c>
      <c r="D474" s="9">
        <f>IF(A474="","",IFERROR(VLOOKUP(A474,'بيانات العاملين'!$A$2:$J$501,8,FALSE),0))</f>
        <v>0</v>
      </c>
      <c r="E474" s="9">
        <f>IF(A474="","",MAX(0,D474*IFERROR(VLOOKUP(A474,'مدخلات الشهر'!$A$2:$K$501,3,FALSE),0)/(IFERROR(VLOOKUP(A474,'مدخلات الشهر'!$A$2:$K$501,3,FALSE),0)+IFERROR(VLOOKUP(A474,'مدخلات الشهر'!$A$2:$K$501,4,FALSE),0),1)))</f>
        <v>0</v>
      </c>
      <c r="F474" s="9">
        <f>IF(A474="","",IFERROR(VLOOKUP(A474,'مدخلات الشهر'!$A$2:$K$501,5,FALSE),0))</f>
        <v>0</v>
      </c>
      <c r="G474" s="9">
        <f>IF(A474="","",IFERROR(VLOOKUP(A474,'مدخلات الشهر'!$A$2:$K$501,6,FALSE),0))</f>
        <v>0</v>
      </c>
      <c r="H474" s="9">
        <f>IF(A474="","",IFERROR(VLOOKUP(A474,'مدخلات الشهر'!$A$2:$K$501,7,FALSE),0))</f>
        <v>0</v>
      </c>
      <c r="I474" s="9">
        <f>IF(A474="","",E474+F474+G474)</f>
        <v>0</v>
      </c>
      <c r="J474" s="9">
        <f>IF(A474="","",IFERROR(VLOOKUP(A474,'بيانات العاملين'!$A$2:$J$501,9,FALSE),0))</f>
        <v>0</v>
      </c>
      <c r="K474" s="9">
        <f>IF(A474="","",J474*'إعدادات'!$B$4)</f>
        <v>0</v>
      </c>
      <c r="L474" s="9">
        <f>IF(A474="","",SUM(MAX(0,MIN(MAX(0,(I474-K474)*'إعدادات'!$B$9-'إعدادات'!$B$8),'إعدادات'!$C$13)-'إعدادات'!$B$13)*'إعدادات'!$D$13,MAX(0,MIN(MAX(0,(I474-K474)*'إعدادات'!$B$9-'إعدادات'!$B$8),'إعدادات'!$C$14)-'إعدادات'!$B$14)*'إعدادات'!$D$14,MAX(0,MIN(MAX(0,(I474-K474)*'إعدادات'!$B$9-'إعدادات'!$B$8),'إعدادات'!$C$15)-'إعدادات'!$B$15)*'إعدادات'!$D$15,MAX(0,MIN(MAX(0,(I474-K474)*'إعدادات'!$B$9-'إعدادات'!$B$8),'إعدادات'!$C$16)-'إعدادات'!$B$16)*'إعدادات'!$D$16,MAX(0,MIN(MAX(0,(I474-K474)*'إعدادات'!$B$9-'إعدادات'!$B$8),'إعدادات'!$C$17)-'إعدادات'!$B$17)*'إعدادات'!$D$17,MAX(0,MIN(MAX(0,(I474-K474)*'إعدادات'!$B$9-'إعدادات'!$B$8),'إعدادات'!$C$18)-'إعدادات'!$B$18)*'إعدادات'!$D$18)/'إعدادات'!$B$9)</f>
        <v>0</v>
      </c>
      <c r="M474" s="9">
        <f>IF(A474="","",IFERROR(VLOOKUP(A474,'مدخلات الشهر'!$A$2:$K$501,8,FALSE),0))</f>
        <v>0</v>
      </c>
      <c r="N474" s="9">
        <f>IF(A474="","",IFERROR(VLOOKUP(A474,'مدخلات الشهر'!$A$2:$K$501,9,FALSE),0))</f>
        <v>0</v>
      </c>
      <c r="O474" s="9">
        <f>IF(A474="","",IFERROR(VLOOKUP(A474,'مدخلات الشهر'!$A$2:$K$501,10,FALSE),0))</f>
        <v>0</v>
      </c>
      <c r="P474" s="9">
        <f>IF(A474="","",SUM(K474:L474,M474:O474))</f>
        <v>0</v>
      </c>
      <c r="Q474" s="9">
        <f>IF(A474="","",E474+F474+G474+H474-P474)</f>
        <v>0</v>
      </c>
      <c r="R474" s="9">
        <f>IF(A474="","",J474*'إعدادات'!$B$5)</f>
        <v>0</v>
      </c>
      <c r="S474" s="9">
        <f>IF(A474="","",Q474+R474)</f>
        <v>0</v>
      </c>
    </row>
    <row r="475" spans="1:19" ht="20" customHeight="1">
      <c r="A475" s="5">
        <f>IF('بيانات العاملين'!A475="","",'بيانات العاملين'!A475)</f>
        <v>0</v>
      </c>
      <c r="B475" s="5">
        <f>IF(A475="","",IFERROR(VLOOKUP(A475,'بيانات العاملين'!$A$2:$J$501,2,FALSE),""))</f>
        <v>0</v>
      </c>
      <c r="C475" s="5">
        <f>IF(A475="","",IFERROR(VLOOKUP(A475,'بيانات العاملين'!$A$2:$J$501,4,FALSE),""))</f>
        <v>0</v>
      </c>
      <c r="D475" s="9">
        <f>IF(A475="","",IFERROR(VLOOKUP(A475,'بيانات العاملين'!$A$2:$J$501,8,FALSE),0))</f>
        <v>0</v>
      </c>
      <c r="E475" s="9">
        <f>IF(A475="","",MAX(0,D475*IFERROR(VLOOKUP(A475,'مدخلات الشهر'!$A$2:$K$501,3,FALSE),0)/(IFERROR(VLOOKUP(A475,'مدخلات الشهر'!$A$2:$K$501,3,FALSE),0)+IFERROR(VLOOKUP(A475,'مدخلات الشهر'!$A$2:$K$501,4,FALSE),0),1)))</f>
        <v>0</v>
      </c>
      <c r="F475" s="9">
        <f>IF(A475="","",IFERROR(VLOOKUP(A475,'مدخلات الشهر'!$A$2:$K$501,5,FALSE),0))</f>
        <v>0</v>
      </c>
      <c r="G475" s="9">
        <f>IF(A475="","",IFERROR(VLOOKUP(A475,'مدخلات الشهر'!$A$2:$K$501,6,FALSE),0))</f>
        <v>0</v>
      </c>
      <c r="H475" s="9">
        <f>IF(A475="","",IFERROR(VLOOKUP(A475,'مدخلات الشهر'!$A$2:$K$501,7,FALSE),0))</f>
        <v>0</v>
      </c>
      <c r="I475" s="9">
        <f>IF(A475="","",E475+F475+G475)</f>
        <v>0</v>
      </c>
      <c r="J475" s="9">
        <f>IF(A475="","",IFERROR(VLOOKUP(A475,'بيانات العاملين'!$A$2:$J$501,9,FALSE),0))</f>
        <v>0</v>
      </c>
      <c r="K475" s="9">
        <f>IF(A475="","",J475*'إعدادات'!$B$4)</f>
        <v>0</v>
      </c>
      <c r="L475" s="9">
        <f>IF(A475="","",SUM(MAX(0,MIN(MAX(0,(I475-K475)*'إعدادات'!$B$9-'إعدادات'!$B$8),'إعدادات'!$C$13)-'إعدادات'!$B$13)*'إعدادات'!$D$13,MAX(0,MIN(MAX(0,(I475-K475)*'إعدادات'!$B$9-'إعدادات'!$B$8),'إعدادات'!$C$14)-'إعدادات'!$B$14)*'إعدادات'!$D$14,MAX(0,MIN(MAX(0,(I475-K475)*'إعدادات'!$B$9-'إعدادات'!$B$8),'إعدادات'!$C$15)-'إعدادات'!$B$15)*'إعدادات'!$D$15,MAX(0,MIN(MAX(0,(I475-K475)*'إعدادات'!$B$9-'إعدادات'!$B$8),'إعدادات'!$C$16)-'إعدادات'!$B$16)*'إعدادات'!$D$16,MAX(0,MIN(MAX(0,(I475-K475)*'إعدادات'!$B$9-'إعدادات'!$B$8),'إعدادات'!$C$17)-'إعدادات'!$B$17)*'إعدادات'!$D$17,MAX(0,MIN(MAX(0,(I475-K475)*'إعدادات'!$B$9-'إعدادات'!$B$8),'إعدادات'!$C$18)-'إعدادات'!$B$18)*'إعدادات'!$D$18)/'إعدادات'!$B$9)</f>
        <v>0</v>
      </c>
      <c r="M475" s="9">
        <f>IF(A475="","",IFERROR(VLOOKUP(A475,'مدخلات الشهر'!$A$2:$K$501,8,FALSE),0))</f>
        <v>0</v>
      </c>
      <c r="N475" s="9">
        <f>IF(A475="","",IFERROR(VLOOKUP(A475,'مدخلات الشهر'!$A$2:$K$501,9,FALSE),0))</f>
        <v>0</v>
      </c>
      <c r="O475" s="9">
        <f>IF(A475="","",IFERROR(VLOOKUP(A475,'مدخلات الشهر'!$A$2:$K$501,10,FALSE),0))</f>
        <v>0</v>
      </c>
      <c r="P475" s="9">
        <f>IF(A475="","",SUM(K475:L475,M475:O475))</f>
        <v>0</v>
      </c>
      <c r="Q475" s="9">
        <f>IF(A475="","",E475+F475+G475+H475-P475)</f>
        <v>0</v>
      </c>
      <c r="R475" s="9">
        <f>IF(A475="","",J475*'إعدادات'!$B$5)</f>
        <v>0</v>
      </c>
      <c r="S475" s="9">
        <f>IF(A475="","",Q475+R475)</f>
        <v>0</v>
      </c>
    </row>
    <row r="476" spans="1:19" ht="20" customHeight="1">
      <c r="A476" s="5">
        <f>IF('بيانات العاملين'!A476="","",'بيانات العاملين'!A476)</f>
        <v>0</v>
      </c>
      <c r="B476" s="5">
        <f>IF(A476="","",IFERROR(VLOOKUP(A476,'بيانات العاملين'!$A$2:$J$501,2,FALSE),""))</f>
        <v>0</v>
      </c>
      <c r="C476" s="5">
        <f>IF(A476="","",IFERROR(VLOOKUP(A476,'بيانات العاملين'!$A$2:$J$501,4,FALSE),""))</f>
        <v>0</v>
      </c>
      <c r="D476" s="9">
        <f>IF(A476="","",IFERROR(VLOOKUP(A476,'بيانات العاملين'!$A$2:$J$501,8,FALSE),0))</f>
        <v>0</v>
      </c>
      <c r="E476" s="9">
        <f>IF(A476="","",MAX(0,D476*IFERROR(VLOOKUP(A476,'مدخلات الشهر'!$A$2:$K$501,3,FALSE),0)/(IFERROR(VLOOKUP(A476,'مدخلات الشهر'!$A$2:$K$501,3,FALSE),0)+IFERROR(VLOOKUP(A476,'مدخلات الشهر'!$A$2:$K$501,4,FALSE),0),1)))</f>
        <v>0</v>
      </c>
      <c r="F476" s="9">
        <f>IF(A476="","",IFERROR(VLOOKUP(A476,'مدخلات الشهر'!$A$2:$K$501,5,FALSE),0))</f>
        <v>0</v>
      </c>
      <c r="G476" s="9">
        <f>IF(A476="","",IFERROR(VLOOKUP(A476,'مدخلات الشهر'!$A$2:$K$501,6,FALSE),0))</f>
        <v>0</v>
      </c>
      <c r="H476" s="9">
        <f>IF(A476="","",IFERROR(VLOOKUP(A476,'مدخلات الشهر'!$A$2:$K$501,7,FALSE),0))</f>
        <v>0</v>
      </c>
      <c r="I476" s="9">
        <f>IF(A476="","",E476+F476+G476)</f>
        <v>0</v>
      </c>
      <c r="J476" s="9">
        <f>IF(A476="","",IFERROR(VLOOKUP(A476,'بيانات العاملين'!$A$2:$J$501,9,FALSE),0))</f>
        <v>0</v>
      </c>
      <c r="K476" s="9">
        <f>IF(A476="","",J476*'إعدادات'!$B$4)</f>
        <v>0</v>
      </c>
      <c r="L476" s="9">
        <f>IF(A476="","",SUM(MAX(0,MIN(MAX(0,(I476-K476)*'إعدادات'!$B$9-'إعدادات'!$B$8),'إعدادات'!$C$13)-'إعدادات'!$B$13)*'إعدادات'!$D$13,MAX(0,MIN(MAX(0,(I476-K476)*'إعدادات'!$B$9-'إعدادات'!$B$8),'إعدادات'!$C$14)-'إعدادات'!$B$14)*'إعدادات'!$D$14,MAX(0,MIN(MAX(0,(I476-K476)*'إعدادات'!$B$9-'إعدادات'!$B$8),'إعدادات'!$C$15)-'إعدادات'!$B$15)*'إعدادات'!$D$15,MAX(0,MIN(MAX(0,(I476-K476)*'إعدادات'!$B$9-'إعدادات'!$B$8),'إعدادات'!$C$16)-'إعدادات'!$B$16)*'إعدادات'!$D$16,MAX(0,MIN(MAX(0,(I476-K476)*'إعدادات'!$B$9-'إعدادات'!$B$8),'إعدادات'!$C$17)-'إعدادات'!$B$17)*'إعدادات'!$D$17,MAX(0,MIN(MAX(0,(I476-K476)*'إعدادات'!$B$9-'إعدادات'!$B$8),'إعدادات'!$C$18)-'إعدادات'!$B$18)*'إعدادات'!$D$18)/'إعدادات'!$B$9)</f>
        <v>0</v>
      </c>
      <c r="M476" s="9">
        <f>IF(A476="","",IFERROR(VLOOKUP(A476,'مدخلات الشهر'!$A$2:$K$501,8,FALSE),0))</f>
        <v>0</v>
      </c>
      <c r="N476" s="9">
        <f>IF(A476="","",IFERROR(VLOOKUP(A476,'مدخلات الشهر'!$A$2:$K$501,9,FALSE),0))</f>
        <v>0</v>
      </c>
      <c r="O476" s="9">
        <f>IF(A476="","",IFERROR(VLOOKUP(A476,'مدخلات الشهر'!$A$2:$K$501,10,FALSE),0))</f>
        <v>0</v>
      </c>
      <c r="P476" s="9">
        <f>IF(A476="","",SUM(K476:L476,M476:O476))</f>
        <v>0</v>
      </c>
      <c r="Q476" s="9">
        <f>IF(A476="","",E476+F476+G476+H476-P476)</f>
        <v>0</v>
      </c>
      <c r="R476" s="9">
        <f>IF(A476="","",J476*'إعدادات'!$B$5)</f>
        <v>0</v>
      </c>
      <c r="S476" s="9">
        <f>IF(A476="","",Q476+R476)</f>
        <v>0</v>
      </c>
    </row>
    <row r="477" spans="1:19" ht="20" customHeight="1">
      <c r="A477" s="5">
        <f>IF('بيانات العاملين'!A477="","",'بيانات العاملين'!A477)</f>
        <v>0</v>
      </c>
      <c r="B477" s="5">
        <f>IF(A477="","",IFERROR(VLOOKUP(A477,'بيانات العاملين'!$A$2:$J$501,2,FALSE),""))</f>
        <v>0</v>
      </c>
      <c r="C477" s="5">
        <f>IF(A477="","",IFERROR(VLOOKUP(A477,'بيانات العاملين'!$A$2:$J$501,4,FALSE),""))</f>
        <v>0</v>
      </c>
      <c r="D477" s="9">
        <f>IF(A477="","",IFERROR(VLOOKUP(A477,'بيانات العاملين'!$A$2:$J$501,8,FALSE),0))</f>
        <v>0</v>
      </c>
      <c r="E477" s="9">
        <f>IF(A477="","",MAX(0,D477*IFERROR(VLOOKUP(A477,'مدخلات الشهر'!$A$2:$K$501,3,FALSE),0)/(IFERROR(VLOOKUP(A477,'مدخلات الشهر'!$A$2:$K$501,3,FALSE),0)+IFERROR(VLOOKUP(A477,'مدخلات الشهر'!$A$2:$K$501,4,FALSE),0),1)))</f>
        <v>0</v>
      </c>
      <c r="F477" s="9">
        <f>IF(A477="","",IFERROR(VLOOKUP(A477,'مدخلات الشهر'!$A$2:$K$501,5,FALSE),0))</f>
        <v>0</v>
      </c>
      <c r="G477" s="9">
        <f>IF(A477="","",IFERROR(VLOOKUP(A477,'مدخلات الشهر'!$A$2:$K$501,6,FALSE),0))</f>
        <v>0</v>
      </c>
      <c r="H477" s="9">
        <f>IF(A477="","",IFERROR(VLOOKUP(A477,'مدخلات الشهر'!$A$2:$K$501,7,FALSE),0))</f>
        <v>0</v>
      </c>
      <c r="I477" s="9">
        <f>IF(A477="","",E477+F477+G477)</f>
        <v>0</v>
      </c>
      <c r="J477" s="9">
        <f>IF(A477="","",IFERROR(VLOOKUP(A477,'بيانات العاملين'!$A$2:$J$501,9,FALSE),0))</f>
        <v>0</v>
      </c>
      <c r="K477" s="9">
        <f>IF(A477="","",J477*'إعدادات'!$B$4)</f>
        <v>0</v>
      </c>
      <c r="L477" s="9">
        <f>IF(A477="","",SUM(MAX(0,MIN(MAX(0,(I477-K477)*'إعدادات'!$B$9-'إعدادات'!$B$8),'إعدادات'!$C$13)-'إعدادات'!$B$13)*'إعدادات'!$D$13,MAX(0,MIN(MAX(0,(I477-K477)*'إعدادات'!$B$9-'إعدادات'!$B$8),'إعدادات'!$C$14)-'إعدادات'!$B$14)*'إعدادات'!$D$14,MAX(0,MIN(MAX(0,(I477-K477)*'إعدادات'!$B$9-'إعدادات'!$B$8),'إعدادات'!$C$15)-'إعدادات'!$B$15)*'إعدادات'!$D$15,MAX(0,MIN(MAX(0,(I477-K477)*'إعدادات'!$B$9-'إعدادات'!$B$8),'إعدادات'!$C$16)-'إعدادات'!$B$16)*'إعدادات'!$D$16,MAX(0,MIN(MAX(0,(I477-K477)*'إعدادات'!$B$9-'إعدادات'!$B$8),'إعدادات'!$C$17)-'إعدادات'!$B$17)*'إعدادات'!$D$17,MAX(0,MIN(MAX(0,(I477-K477)*'إعدادات'!$B$9-'إعدادات'!$B$8),'إعدادات'!$C$18)-'إعدادات'!$B$18)*'إعدادات'!$D$18)/'إعدادات'!$B$9)</f>
        <v>0</v>
      </c>
      <c r="M477" s="9">
        <f>IF(A477="","",IFERROR(VLOOKUP(A477,'مدخلات الشهر'!$A$2:$K$501,8,FALSE),0))</f>
        <v>0</v>
      </c>
      <c r="N477" s="9">
        <f>IF(A477="","",IFERROR(VLOOKUP(A477,'مدخلات الشهر'!$A$2:$K$501,9,FALSE),0))</f>
        <v>0</v>
      </c>
      <c r="O477" s="9">
        <f>IF(A477="","",IFERROR(VLOOKUP(A477,'مدخلات الشهر'!$A$2:$K$501,10,FALSE),0))</f>
        <v>0</v>
      </c>
      <c r="P477" s="9">
        <f>IF(A477="","",SUM(K477:L477,M477:O477))</f>
        <v>0</v>
      </c>
      <c r="Q477" s="9">
        <f>IF(A477="","",E477+F477+G477+H477-P477)</f>
        <v>0</v>
      </c>
      <c r="R477" s="9">
        <f>IF(A477="","",J477*'إعدادات'!$B$5)</f>
        <v>0</v>
      </c>
      <c r="S477" s="9">
        <f>IF(A477="","",Q477+R477)</f>
        <v>0</v>
      </c>
    </row>
    <row r="478" spans="1:19" ht="20" customHeight="1">
      <c r="A478" s="5">
        <f>IF('بيانات العاملين'!A478="","",'بيانات العاملين'!A478)</f>
        <v>0</v>
      </c>
      <c r="B478" s="5">
        <f>IF(A478="","",IFERROR(VLOOKUP(A478,'بيانات العاملين'!$A$2:$J$501,2,FALSE),""))</f>
        <v>0</v>
      </c>
      <c r="C478" s="5">
        <f>IF(A478="","",IFERROR(VLOOKUP(A478,'بيانات العاملين'!$A$2:$J$501,4,FALSE),""))</f>
        <v>0</v>
      </c>
      <c r="D478" s="9">
        <f>IF(A478="","",IFERROR(VLOOKUP(A478,'بيانات العاملين'!$A$2:$J$501,8,FALSE),0))</f>
        <v>0</v>
      </c>
      <c r="E478" s="9">
        <f>IF(A478="","",MAX(0,D478*IFERROR(VLOOKUP(A478,'مدخلات الشهر'!$A$2:$K$501,3,FALSE),0)/(IFERROR(VLOOKUP(A478,'مدخلات الشهر'!$A$2:$K$501,3,FALSE),0)+IFERROR(VLOOKUP(A478,'مدخلات الشهر'!$A$2:$K$501,4,FALSE),0),1)))</f>
        <v>0</v>
      </c>
      <c r="F478" s="9">
        <f>IF(A478="","",IFERROR(VLOOKUP(A478,'مدخلات الشهر'!$A$2:$K$501,5,FALSE),0))</f>
        <v>0</v>
      </c>
      <c r="G478" s="9">
        <f>IF(A478="","",IFERROR(VLOOKUP(A478,'مدخلات الشهر'!$A$2:$K$501,6,FALSE),0))</f>
        <v>0</v>
      </c>
      <c r="H478" s="9">
        <f>IF(A478="","",IFERROR(VLOOKUP(A478,'مدخلات الشهر'!$A$2:$K$501,7,FALSE),0))</f>
        <v>0</v>
      </c>
      <c r="I478" s="9">
        <f>IF(A478="","",E478+F478+G478)</f>
        <v>0</v>
      </c>
      <c r="J478" s="9">
        <f>IF(A478="","",IFERROR(VLOOKUP(A478,'بيانات العاملين'!$A$2:$J$501,9,FALSE),0))</f>
        <v>0</v>
      </c>
      <c r="K478" s="9">
        <f>IF(A478="","",J478*'إعدادات'!$B$4)</f>
        <v>0</v>
      </c>
      <c r="L478" s="9">
        <f>IF(A478="","",SUM(MAX(0,MIN(MAX(0,(I478-K478)*'إعدادات'!$B$9-'إعدادات'!$B$8),'إعدادات'!$C$13)-'إعدادات'!$B$13)*'إعدادات'!$D$13,MAX(0,MIN(MAX(0,(I478-K478)*'إعدادات'!$B$9-'إعدادات'!$B$8),'إعدادات'!$C$14)-'إعدادات'!$B$14)*'إعدادات'!$D$14,MAX(0,MIN(MAX(0,(I478-K478)*'إعدادات'!$B$9-'إعدادات'!$B$8),'إعدادات'!$C$15)-'إعدادات'!$B$15)*'إعدادات'!$D$15,MAX(0,MIN(MAX(0,(I478-K478)*'إعدادات'!$B$9-'إعدادات'!$B$8),'إعدادات'!$C$16)-'إعدادات'!$B$16)*'إعدادات'!$D$16,MAX(0,MIN(MAX(0,(I478-K478)*'إعدادات'!$B$9-'إعدادات'!$B$8),'إعدادات'!$C$17)-'إعدادات'!$B$17)*'إعدادات'!$D$17,MAX(0,MIN(MAX(0,(I478-K478)*'إعدادات'!$B$9-'إعدادات'!$B$8),'إعدادات'!$C$18)-'إعدادات'!$B$18)*'إعدادات'!$D$18)/'إعدادات'!$B$9)</f>
        <v>0</v>
      </c>
      <c r="M478" s="9">
        <f>IF(A478="","",IFERROR(VLOOKUP(A478,'مدخلات الشهر'!$A$2:$K$501,8,FALSE),0))</f>
        <v>0</v>
      </c>
      <c r="N478" s="9">
        <f>IF(A478="","",IFERROR(VLOOKUP(A478,'مدخلات الشهر'!$A$2:$K$501,9,FALSE),0))</f>
        <v>0</v>
      </c>
      <c r="O478" s="9">
        <f>IF(A478="","",IFERROR(VLOOKUP(A478,'مدخلات الشهر'!$A$2:$K$501,10,FALSE),0))</f>
        <v>0</v>
      </c>
      <c r="P478" s="9">
        <f>IF(A478="","",SUM(K478:L478,M478:O478))</f>
        <v>0</v>
      </c>
      <c r="Q478" s="9">
        <f>IF(A478="","",E478+F478+G478+H478-P478)</f>
        <v>0</v>
      </c>
      <c r="R478" s="9">
        <f>IF(A478="","",J478*'إعدادات'!$B$5)</f>
        <v>0</v>
      </c>
      <c r="S478" s="9">
        <f>IF(A478="","",Q478+R478)</f>
        <v>0</v>
      </c>
    </row>
    <row r="479" spans="1:19" ht="20" customHeight="1">
      <c r="A479" s="5">
        <f>IF('بيانات العاملين'!A479="","",'بيانات العاملين'!A479)</f>
        <v>0</v>
      </c>
      <c r="B479" s="5">
        <f>IF(A479="","",IFERROR(VLOOKUP(A479,'بيانات العاملين'!$A$2:$J$501,2,FALSE),""))</f>
        <v>0</v>
      </c>
      <c r="C479" s="5">
        <f>IF(A479="","",IFERROR(VLOOKUP(A479,'بيانات العاملين'!$A$2:$J$501,4,FALSE),""))</f>
        <v>0</v>
      </c>
      <c r="D479" s="9">
        <f>IF(A479="","",IFERROR(VLOOKUP(A479,'بيانات العاملين'!$A$2:$J$501,8,FALSE),0))</f>
        <v>0</v>
      </c>
      <c r="E479" s="9">
        <f>IF(A479="","",MAX(0,D479*IFERROR(VLOOKUP(A479,'مدخلات الشهر'!$A$2:$K$501,3,FALSE),0)/(IFERROR(VLOOKUP(A479,'مدخلات الشهر'!$A$2:$K$501,3,FALSE),0)+IFERROR(VLOOKUP(A479,'مدخلات الشهر'!$A$2:$K$501,4,FALSE),0),1)))</f>
        <v>0</v>
      </c>
      <c r="F479" s="9">
        <f>IF(A479="","",IFERROR(VLOOKUP(A479,'مدخلات الشهر'!$A$2:$K$501,5,FALSE),0))</f>
        <v>0</v>
      </c>
      <c r="G479" s="9">
        <f>IF(A479="","",IFERROR(VLOOKUP(A479,'مدخلات الشهر'!$A$2:$K$501,6,FALSE),0))</f>
        <v>0</v>
      </c>
      <c r="H479" s="9">
        <f>IF(A479="","",IFERROR(VLOOKUP(A479,'مدخلات الشهر'!$A$2:$K$501,7,FALSE),0))</f>
        <v>0</v>
      </c>
      <c r="I479" s="9">
        <f>IF(A479="","",E479+F479+G479)</f>
        <v>0</v>
      </c>
      <c r="J479" s="9">
        <f>IF(A479="","",IFERROR(VLOOKUP(A479,'بيانات العاملين'!$A$2:$J$501,9,FALSE),0))</f>
        <v>0</v>
      </c>
      <c r="K479" s="9">
        <f>IF(A479="","",J479*'إعدادات'!$B$4)</f>
        <v>0</v>
      </c>
      <c r="L479" s="9">
        <f>IF(A479="","",SUM(MAX(0,MIN(MAX(0,(I479-K479)*'إعدادات'!$B$9-'إعدادات'!$B$8),'إعدادات'!$C$13)-'إعدادات'!$B$13)*'إعدادات'!$D$13,MAX(0,MIN(MAX(0,(I479-K479)*'إعدادات'!$B$9-'إعدادات'!$B$8),'إعدادات'!$C$14)-'إعدادات'!$B$14)*'إعدادات'!$D$14,MAX(0,MIN(MAX(0,(I479-K479)*'إعدادات'!$B$9-'إعدادات'!$B$8),'إعدادات'!$C$15)-'إعدادات'!$B$15)*'إعدادات'!$D$15,MAX(0,MIN(MAX(0,(I479-K479)*'إعدادات'!$B$9-'إعدادات'!$B$8),'إعدادات'!$C$16)-'إعدادات'!$B$16)*'إعدادات'!$D$16,MAX(0,MIN(MAX(0,(I479-K479)*'إعدادات'!$B$9-'إعدادات'!$B$8),'إعدادات'!$C$17)-'إعدادات'!$B$17)*'إعدادات'!$D$17,MAX(0,MIN(MAX(0,(I479-K479)*'إعدادات'!$B$9-'إعدادات'!$B$8),'إعدادات'!$C$18)-'إعدادات'!$B$18)*'إعدادات'!$D$18)/'إعدادات'!$B$9)</f>
        <v>0</v>
      </c>
      <c r="M479" s="9">
        <f>IF(A479="","",IFERROR(VLOOKUP(A479,'مدخلات الشهر'!$A$2:$K$501,8,FALSE),0))</f>
        <v>0</v>
      </c>
      <c r="N479" s="9">
        <f>IF(A479="","",IFERROR(VLOOKUP(A479,'مدخلات الشهر'!$A$2:$K$501,9,FALSE),0))</f>
        <v>0</v>
      </c>
      <c r="O479" s="9">
        <f>IF(A479="","",IFERROR(VLOOKUP(A479,'مدخلات الشهر'!$A$2:$K$501,10,FALSE),0))</f>
        <v>0</v>
      </c>
      <c r="P479" s="9">
        <f>IF(A479="","",SUM(K479:L479,M479:O479))</f>
        <v>0</v>
      </c>
      <c r="Q479" s="9">
        <f>IF(A479="","",E479+F479+G479+H479-P479)</f>
        <v>0</v>
      </c>
      <c r="R479" s="9">
        <f>IF(A479="","",J479*'إعدادات'!$B$5)</f>
        <v>0</v>
      </c>
      <c r="S479" s="9">
        <f>IF(A479="","",Q479+R479)</f>
        <v>0</v>
      </c>
    </row>
    <row r="480" spans="1:19" ht="20" customHeight="1">
      <c r="A480" s="5">
        <f>IF('بيانات العاملين'!A480="","",'بيانات العاملين'!A480)</f>
        <v>0</v>
      </c>
      <c r="B480" s="5">
        <f>IF(A480="","",IFERROR(VLOOKUP(A480,'بيانات العاملين'!$A$2:$J$501,2,FALSE),""))</f>
        <v>0</v>
      </c>
      <c r="C480" s="5">
        <f>IF(A480="","",IFERROR(VLOOKUP(A480,'بيانات العاملين'!$A$2:$J$501,4,FALSE),""))</f>
        <v>0</v>
      </c>
      <c r="D480" s="9">
        <f>IF(A480="","",IFERROR(VLOOKUP(A480,'بيانات العاملين'!$A$2:$J$501,8,FALSE),0))</f>
        <v>0</v>
      </c>
      <c r="E480" s="9">
        <f>IF(A480="","",MAX(0,D480*IFERROR(VLOOKUP(A480,'مدخلات الشهر'!$A$2:$K$501,3,FALSE),0)/(IFERROR(VLOOKUP(A480,'مدخلات الشهر'!$A$2:$K$501,3,FALSE),0)+IFERROR(VLOOKUP(A480,'مدخلات الشهر'!$A$2:$K$501,4,FALSE),0),1)))</f>
        <v>0</v>
      </c>
      <c r="F480" s="9">
        <f>IF(A480="","",IFERROR(VLOOKUP(A480,'مدخلات الشهر'!$A$2:$K$501,5,FALSE),0))</f>
        <v>0</v>
      </c>
      <c r="G480" s="9">
        <f>IF(A480="","",IFERROR(VLOOKUP(A480,'مدخلات الشهر'!$A$2:$K$501,6,FALSE),0))</f>
        <v>0</v>
      </c>
      <c r="H480" s="9">
        <f>IF(A480="","",IFERROR(VLOOKUP(A480,'مدخلات الشهر'!$A$2:$K$501,7,FALSE),0))</f>
        <v>0</v>
      </c>
      <c r="I480" s="9">
        <f>IF(A480="","",E480+F480+G480)</f>
        <v>0</v>
      </c>
      <c r="J480" s="9">
        <f>IF(A480="","",IFERROR(VLOOKUP(A480,'بيانات العاملين'!$A$2:$J$501,9,FALSE),0))</f>
        <v>0</v>
      </c>
      <c r="K480" s="9">
        <f>IF(A480="","",J480*'إعدادات'!$B$4)</f>
        <v>0</v>
      </c>
      <c r="L480" s="9">
        <f>IF(A480="","",SUM(MAX(0,MIN(MAX(0,(I480-K480)*'إعدادات'!$B$9-'إعدادات'!$B$8),'إعدادات'!$C$13)-'إعدادات'!$B$13)*'إعدادات'!$D$13,MAX(0,MIN(MAX(0,(I480-K480)*'إعدادات'!$B$9-'إعدادات'!$B$8),'إعدادات'!$C$14)-'إعدادات'!$B$14)*'إعدادات'!$D$14,MAX(0,MIN(MAX(0,(I480-K480)*'إعدادات'!$B$9-'إعدادات'!$B$8),'إعدادات'!$C$15)-'إعدادات'!$B$15)*'إعدادات'!$D$15,MAX(0,MIN(MAX(0,(I480-K480)*'إعدادات'!$B$9-'إعدادات'!$B$8),'إعدادات'!$C$16)-'إعدادات'!$B$16)*'إعدادات'!$D$16,MAX(0,MIN(MAX(0,(I480-K480)*'إعدادات'!$B$9-'إعدادات'!$B$8),'إعدادات'!$C$17)-'إعدادات'!$B$17)*'إعدادات'!$D$17,MAX(0,MIN(MAX(0,(I480-K480)*'إعدادات'!$B$9-'إعدادات'!$B$8),'إعدادات'!$C$18)-'إعدادات'!$B$18)*'إعدادات'!$D$18)/'إعدادات'!$B$9)</f>
        <v>0</v>
      </c>
      <c r="M480" s="9">
        <f>IF(A480="","",IFERROR(VLOOKUP(A480,'مدخلات الشهر'!$A$2:$K$501,8,FALSE),0))</f>
        <v>0</v>
      </c>
      <c r="N480" s="9">
        <f>IF(A480="","",IFERROR(VLOOKUP(A480,'مدخلات الشهر'!$A$2:$K$501,9,FALSE),0))</f>
        <v>0</v>
      </c>
      <c r="O480" s="9">
        <f>IF(A480="","",IFERROR(VLOOKUP(A480,'مدخلات الشهر'!$A$2:$K$501,10,FALSE),0))</f>
        <v>0</v>
      </c>
      <c r="P480" s="9">
        <f>IF(A480="","",SUM(K480:L480,M480:O480))</f>
        <v>0</v>
      </c>
      <c r="Q480" s="9">
        <f>IF(A480="","",E480+F480+G480+H480-P480)</f>
        <v>0</v>
      </c>
      <c r="R480" s="9">
        <f>IF(A480="","",J480*'إعدادات'!$B$5)</f>
        <v>0</v>
      </c>
      <c r="S480" s="9">
        <f>IF(A480="","",Q480+R480)</f>
        <v>0</v>
      </c>
    </row>
    <row r="481" spans="1:19" ht="20" customHeight="1">
      <c r="A481" s="5">
        <f>IF('بيانات العاملين'!A481="","",'بيانات العاملين'!A481)</f>
        <v>0</v>
      </c>
      <c r="B481" s="5">
        <f>IF(A481="","",IFERROR(VLOOKUP(A481,'بيانات العاملين'!$A$2:$J$501,2,FALSE),""))</f>
        <v>0</v>
      </c>
      <c r="C481" s="5">
        <f>IF(A481="","",IFERROR(VLOOKUP(A481,'بيانات العاملين'!$A$2:$J$501,4,FALSE),""))</f>
        <v>0</v>
      </c>
      <c r="D481" s="9">
        <f>IF(A481="","",IFERROR(VLOOKUP(A481,'بيانات العاملين'!$A$2:$J$501,8,FALSE),0))</f>
        <v>0</v>
      </c>
      <c r="E481" s="9">
        <f>IF(A481="","",MAX(0,D481*IFERROR(VLOOKUP(A481,'مدخلات الشهر'!$A$2:$K$501,3,FALSE),0)/(IFERROR(VLOOKUP(A481,'مدخلات الشهر'!$A$2:$K$501,3,FALSE),0)+IFERROR(VLOOKUP(A481,'مدخلات الشهر'!$A$2:$K$501,4,FALSE),0),1)))</f>
        <v>0</v>
      </c>
      <c r="F481" s="9">
        <f>IF(A481="","",IFERROR(VLOOKUP(A481,'مدخلات الشهر'!$A$2:$K$501,5,FALSE),0))</f>
        <v>0</v>
      </c>
      <c r="G481" s="9">
        <f>IF(A481="","",IFERROR(VLOOKUP(A481,'مدخلات الشهر'!$A$2:$K$501,6,FALSE),0))</f>
        <v>0</v>
      </c>
      <c r="H481" s="9">
        <f>IF(A481="","",IFERROR(VLOOKUP(A481,'مدخلات الشهر'!$A$2:$K$501,7,FALSE),0))</f>
        <v>0</v>
      </c>
      <c r="I481" s="9">
        <f>IF(A481="","",E481+F481+G481)</f>
        <v>0</v>
      </c>
      <c r="J481" s="9">
        <f>IF(A481="","",IFERROR(VLOOKUP(A481,'بيانات العاملين'!$A$2:$J$501,9,FALSE),0))</f>
        <v>0</v>
      </c>
      <c r="K481" s="9">
        <f>IF(A481="","",J481*'إعدادات'!$B$4)</f>
        <v>0</v>
      </c>
      <c r="L481" s="9">
        <f>IF(A481="","",SUM(MAX(0,MIN(MAX(0,(I481-K481)*'إعدادات'!$B$9-'إعدادات'!$B$8),'إعدادات'!$C$13)-'إعدادات'!$B$13)*'إعدادات'!$D$13,MAX(0,MIN(MAX(0,(I481-K481)*'إعدادات'!$B$9-'إعدادات'!$B$8),'إعدادات'!$C$14)-'إعدادات'!$B$14)*'إعدادات'!$D$14,MAX(0,MIN(MAX(0,(I481-K481)*'إعدادات'!$B$9-'إعدادات'!$B$8),'إعدادات'!$C$15)-'إعدادات'!$B$15)*'إعدادات'!$D$15,MAX(0,MIN(MAX(0,(I481-K481)*'إعدادات'!$B$9-'إعدادات'!$B$8),'إعدادات'!$C$16)-'إعدادات'!$B$16)*'إعدادات'!$D$16,MAX(0,MIN(MAX(0,(I481-K481)*'إعدادات'!$B$9-'إعدادات'!$B$8),'إعدادات'!$C$17)-'إعدادات'!$B$17)*'إعدادات'!$D$17,MAX(0,MIN(MAX(0,(I481-K481)*'إعدادات'!$B$9-'إعدادات'!$B$8),'إعدادات'!$C$18)-'إعدادات'!$B$18)*'إعدادات'!$D$18)/'إعدادات'!$B$9)</f>
        <v>0</v>
      </c>
      <c r="M481" s="9">
        <f>IF(A481="","",IFERROR(VLOOKUP(A481,'مدخلات الشهر'!$A$2:$K$501,8,FALSE),0))</f>
        <v>0</v>
      </c>
      <c r="N481" s="9">
        <f>IF(A481="","",IFERROR(VLOOKUP(A481,'مدخلات الشهر'!$A$2:$K$501,9,FALSE),0))</f>
        <v>0</v>
      </c>
      <c r="O481" s="9">
        <f>IF(A481="","",IFERROR(VLOOKUP(A481,'مدخلات الشهر'!$A$2:$K$501,10,FALSE),0))</f>
        <v>0</v>
      </c>
      <c r="P481" s="9">
        <f>IF(A481="","",SUM(K481:L481,M481:O481))</f>
        <v>0</v>
      </c>
      <c r="Q481" s="9">
        <f>IF(A481="","",E481+F481+G481+H481-P481)</f>
        <v>0</v>
      </c>
      <c r="R481" s="9">
        <f>IF(A481="","",J481*'إعدادات'!$B$5)</f>
        <v>0</v>
      </c>
      <c r="S481" s="9">
        <f>IF(A481="","",Q481+R481)</f>
        <v>0</v>
      </c>
    </row>
    <row r="482" spans="1:19" ht="20" customHeight="1">
      <c r="A482" s="5">
        <f>IF('بيانات العاملين'!A482="","",'بيانات العاملين'!A482)</f>
        <v>0</v>
      </c>
      <c r="B482" s="5">
        <f>IF(A482="","",IFERROR(VLOOKUP(A482,'بيانات العاملين'!$A$2:$J$501,2,FALSE),""))</f>
        <v>0</v>
      </c>
      <c r="C482" s="5">
        <f>IF(A482="","",IFERROR(VLOOKUP(A482,'بيانات العاملين'!$A$2:$J$501,4,FALSE),""))</f>
        <v>0</v>
      </c>
      <c r="D482" s="9">
        <f>IF(A482="","",IFERROR(VLOOKUP(A482,'بيانات العاملين'!$A$2:$J$501,8,FALSE),0))</f>
        <v>0</v>
      </c>
      <c r="E482" s="9">
        <f>IF(A482="","",MAX(0,D482*IFERROR(VLOOKUP(A482,'مدخلات الشهر'!$A$2:$K$501,3,FALSE),0)/(IFERROR(VLOOKUP(A482,'مدخلات الشهر'!$A$2:$K$501,3,FALSE),0)+IFERROR(VLOOKUP(A482,'مدخلات الشهر'!$A$2:$K$501,4,FALSE),0),1)))</f>
        <v>0</v>
      </c>
      <c r="F482" s="9">
        <f>IF(A482="","",IFERROR(VLOOKUP(A482,'مدخلات الشهر'!$A$2:$K$501,5,FALSE),0))</f>
        <v>0</v>
      </c>
      <c r="G482" s="9">
        <f>IF(A482="","",IFERROR(VLOOKUP(A482,'مدخلات الشهر'!$A$2:$K$501,6,FALSE),0))</f>
        <v>0</v>
      </c>
      <c r="H482" s="9">
        <f>IF(A482="","",IFERROR(VLOOKUP(A482,'مدخلات الشهر'!$A$2:$K$501,7,FALSE),0))</f>
        <v>0</v>
      </c>
      <c r="I482" s="9">
        <f>IF(A482="","",E482+F482+G482)</f>
        <v>0</v>
      </c>
      <c r="J482" s="9">
        <f>IF(A482="","",IFERROR(VLOOKUP(A482,'بيانات العاملين'!$A$2:$J$501,9,FALSE),0))</f>
        <v>0</v>
      </c>
      <c r="K482" s="9">
        <f>IF(A482="","",J482*'إعدادات'!$B$4)</f>
        <v>0</v>
      </c>
      <c r="L482" s="9">
        <f>IF(A482="","",SUM(MAX(0,MIN(MAX(0,(I482-K482)*'إعدادات'!$B$9-'إعدادات'!$B$8),'إعدادات'!$C$13)-'إعدادات'!$B$13)*'إعدادات'!$D$13,MAX(0,MIN(MAX(0,(I482-K482)*'إعدادات'!$B$9-'إعدادات'!$B$8),'إعدادات'!$C$14)-'إعدادات'!$B$14)*'إعدادات'!$D$14,MAX(0,MIN(MAX(0,(I482-K482)*'إعدادات'!$B$9-'إعدادات'!$B$8),'إعدادات'!$C$15)-'إعدادات'!$B$15)*'إعدادات'!$D$15,MAX(0,MIN(MAX(0,(I482-K482)*'إعدادات'!$B$9-'إعدادات'!$B$8),'إعدادات'!$C$16)-'إعدادات'!$B$16)*'إعدادات'!$D$16,MAX(0,MIN(MAX(0,(I482-K482)*'إعدادات'!$B$9-'إعدادات'!$B$8),'إعدادات'!$C$17)-'إعدادات'!$B$17)*'إعدادات'!$D$17,MAX(0,MIN(MAX(0,(I482-K482)*'إعدادات'!$B$9-'إعدادات'!$B$8),'إعدادات'!$C$18)-'إعدادات'!$B$18)*'إعدادات'!$D$18)/'إعدادات'!$B$9)</f>
        <v>0</v>
      </c>
      <c r="M482" s="9">
        <f>IF(A482="","",IFERROR(VLOOKUP(A482,'مدخلات الشهر'!$A$2:$K$501,8,FALSE),0))</f>
        <v>0</v>
      </c>
      <c r="N482" s="9">
        <f>IF(A482="","",IFERROR(VLOOKUP(A482,'مدخلات الشهر'!$A$2:$K$501,9,FALSE),0))</f>
        <v>0</v>
      </c>
      <c r="O482" s="9">
        <f>IF(A482="","",IFERROR(VLOOKUP(A482,'مدخلات الشهر'!$A$2:$K$501,10,FALSE),0))</f>
        <v>0</v>
      </c>
      <c r="P482" s="9">
        <f>IF(A482="","",SUM(K482:L482,M482:O482))</f>
        <v>0</v>
      </c>
      <c r="Q482" s="9">
        <f>IF(A482="","",E482+F482+G482+H482-P482)</f>
        <v>0</v>
      </c>
      <c r="R482" s="9">
        <f>IF(A482="","",J482*'إعدادات'!$B$5)</f>
        <v>0</v>
      </c>
      <c r="S482" s="9">
        <f>IF(A482="","",Q482+R482)</f>
        <v>0</v>
      </c>
    </row>
    <row r="483" spans="1:19" ht="20" customHeight="1">
      <c r="A483" s="5">
        <f>IF('بيانات العاملين'!A483="","",'بيانات العاملين'!A483)</f>
        <v>0</v>
      </c>
      <c r="B483" s="5">
        <f>IF(A483="","",IFERROR(VLOOKUP(A483,'بيانات العاملين'!$A$2:$J$501,2,FALSE),""))</f>
        <v>0</v>
      </c>
      <c r="C483" s="5">
        <f>IF(A483="","",IFERROR(VLOOKUP(A483,'بيانات العاملين'!$A$2:$J$501,4,FALSE),""))</f>
        <v>0</v>
      </c>
      <c r="D483" s="9">
        <f>IF(A483="","",IFERROR(VLOOKUP(A483,'بيانات العاملين'!$A$2:$J$501,8,FALSE),0))</f>
        <v>0</v>
      </c>
      <c r="E483" s="9">
        <f>IF(A483="","",MAX(0,D483*IFERROR(VLOOKUP(A483,'مدخلات الشهر'!$A$2:$K$501,3,FALSE),0)/(IFERROR(VLOOKUP(A483,'مدخلات الشهر'!$A$2:$K$501,3,FALSE),0)+IFERROR(VLOOKUP(A483,'مدخلات الشهر'!$A$2:$K$501,4,FALSE),0),1)))</f>
        <v>0</v>
      </c>
      <c r="F483" s="9">
        <f>IF(A483="","",IFERROR(VLOOKUP(A483,'مدخلات الشهر'!$A$2:$K$501,5,FALSE),0))</f>
        <v>0</v>
      </c>
      <c r="G483" s="9">
        <f>IF(A483="","",IFERROR(VLOOKUP(A483,'مدخلات الشهر'!$A$2:$K$501,6,FALSE),0))</f>
        <v>0</v>
      </c>
      <c r="H483" s="9">
        <f>IF(A483="","",IFERROR(VLOOKUP(A483,'مدخلات الشهر'!$A$2:$K$501,7,FALSE),0))</f>
        <v>0</v>
      </c>
      <c r="I483" s="9">
        <f>IF(A483="","",E483+F483+G483)</f>
        <v>0</v>
      </c>
      <c r="J483" s="9">
        <f>IF(A483="","",IFERROR(VLOOKUP(A483,'بيانات العاملين'!$A$2:$J$501,9,FALSE),0))</f>
        <v>0</v>
      </c>
      <c r="K483" s="9">
        <f>IF(A483="","",J483*'إعدادات'!$B$4)</f>
        <v>0</v>
      </c>
      <c r="L483" s="9">
        <f>IF(A483="","",SUM(MAX(0,MIN(MAX(0,(I483-K483)*'إعدادات'!$B$9-'إعدادات'!$B$8),'إعدادات'!$C$13)-'إعدادات'!$B$13)*'إعدادات'!$D$13,MAX(0,MIN(MAX(0,(I483-K483)*'إعدادات'!$B$9-'إعدادات'!$B$8),'إعدادات'!$C$14)-'إعدادات'!$B$14)*'إعدادات'!$D$14,MAX(0,MIN(MAX(0,(I483-K483)*'إعدادات'!$B$9-'إعدادات'!$B$8),'إعدادات'!$C$15)-'إعدادات'!$B$15)*'إعدادات'!$D$15,MAX(0,MIN(MAX(0,(I483-K483)*'إعدادات'!$B$9-'إعدادات'!$B$8),'إعدادات'!$C$16)-'إعدادات'!$B$16)*'إعدادات'!$D$16,MAX(0,MIN(MAX(0,(I483-K483)*'إعدادات'!$B$9-'إعدادات'!$B$8),'إعدادات'!$C$17)-'إعدادات'!$B$17)*'إعدادات'!$D$17,MAX(0,MIN(MAX(0,(I483-K483)*'إعدادات'!$B$9-'إعدادات'!$B$8),'إعدادات'!$C$18)-'إعدادات'!$B$18)*'إعدادات'!$D$18)/'إعدادات'!$B$9)</f>
        <v>0</v>
      </c>
      <c r="M483" s="9">
        <f>IF(A483="","",IFERROR(VLOOKUP(A483,'مدخلات الشهر'!$A$2:$K$501,8,FALSE),0))</f>
        <v>0</v>
      </c>
      <c r="N483" s="9">
        <f>IF(A483="","",IFERROR(VLOOKUP(A483,'مدخلات الشهر'!$A$2:$K$501,9,FALSE),0))</f>
        <v>0</v>
      </c>
      <c r="O483" s="9">
        <f>IF(A483="","",IFERROR(VLOOKUP(A483,'مدخلات الشهر'!$A$2:$K$501,10,FALSE),0))</f>
        <v>0</v>
      </c>
      <c r="P483" s="9">
        <f>IF(A483="","",SUM(K483:L483,M483:O483))</f>
        <v>0</v>
      </c>
      <c r="Q483" s="9">
        <f>IF(A483="","",E483+F483+G483+H483-P483)</f>
        <v>0</v>
      </c>
      <c r="R483" s="9">
        <f>IF(A483="","",J483*'إعدادات'!$B$5)</f>
        <v>0</v>
      </c>
      <c r="S483" s="9">
        <f>IF(A483="","",Q483+R483)</f>
        <v>0</v>
      </c>
    </row>
    <row r="484" spans="1:19" ht="20" customHeight="1">
      <c r="A484" s="5">
        <f>IF('بيانات العاملين'!A484="","",'بيانات العاملين'!A484)</f>
        <v>0</v>
      </c>
      <c r="B484" s="5">
        <f>IF(A484="","",IFERROR(VLOOKUP(A484,'بيانات العاملين'!$A$2:$J$501,2,FALSE),""))</f>
        <v>0</v>
      </c>
      <c r="C484" s="5">
        <f>IF(A484="","",IFERROR(VLOOKUP(A484,'بيانات العاملين'!$A$2:$J$501,4,FALSE),""))</f>
        <v>0</v>
      </c>
      <c r="D484" s="9">
        <f>IF(A484="","",IFERROR(VLOOKUP(A484,'بيانات العاملين'!$A$2:$J$501,8,FALSE),0))</f>
        <v>0</v>
      </c>
      <c r="E484" s="9">
        <f>IF(A484="","",MAX(0,D484*IFERROR(VLOOKUP(A484,'مدخلات الشهر'!$A$2:$K$501,3,FALSE),0)/(IFERROR(VLOOKUP(A484,'مدخلات الشهر'!$A$2:$K$501,3,FALSE),0)+IFERROR(VLOOKUP(A484,'مدخلات الشهر'!$A$2:$K$501,4,FALSE),0),1)))</f>
        <v>0</v>
      </c>
      <c r="F484" s="9">
        <f>IF(A484="","",IFERROR(VLOOKUP(A484,'مدخلات الشهر'!$A$2:$K$501,5,FALSE),0))</f>
        <v>0</v>
      </c>
      <c r="G484" s="9">
        <f>IF(A484="","",IFERROR(VLOOKUP(A484,'مدخلات الشهر'!$A$2:$K$501,6,FALSE),0))</f>
        <v>0</v>
      </c>
      <c r="H484" s="9">
        <f>IF(A484="","",IFERROR(VLOOKUP(A484,'مدخلات الشهر'!$A$2:$K$501,7,FALSE),0))</f>
        <v>0</v>
      </c>
      <c r="I484" s="9">
        <f>IF(A484="","",E484+F484+G484)</f>
        <v>0</v>
      </c>
      <c r="J484" s="9">
        <f>IF(A484="","",IFERROR(VLOOKUP(A484,'بيانات العاملين'!$A$2:$J$501,9,FALSE),0))</f>
        <v>0</v>
      </c>
      <c r="K484" s="9">
        <f>IF(A484="","",J484*'إعدادات'!$B$4)</f>
        <v>0</v>
      </c>
      <c r="L484" s="9">
        <f>IF(A484="","",SUM(MAX(0,MIN(MAX(0,(I484-K484)*'إعدادات'!$B$9-'إعدادات'!$B$8),'إعدادات'!$C$13)-'إعدادات'!$B$13)*'إعدادات'!$D$13,MAX(0,MIN(MAX(0,(I484-K484)*'إعدادات'!$B$9-'إعدادات'!$B$8),'إعدادات'!$C$14)-'إعدادات'!$B$14)*'إعدادات'!$D$14,MAX(0,MIN(MAX(0,(I484-K484)*'إعدادات'!$B$9-'إعدادات'!$B$8),'إعدادات'!$C$15)-'إعدادات'!$B$15)*'إعدادات'!$D$15,MAX(0,MIN(MAX(0,(I484-K484)*'إعدادات'!$B$9-'إعدادات'!$B$8),'إعدادات'!$C$16)-'إعدادات'!$B$16)*'إعدادات'!$D$16,MAX(0,MIN(MAX(0,(I484-K484)*'إعدادات'!$B$9-'إعدادات'!$B$8),'إعدادات'!$C$17)-'إعدادات'!$B$17)*'إعدادات'!$D$17,MAX(0,MIN(MAX(0,(I484-K484)*'إعدادات'!$B$9-'إعدادات'!$B$8),'إعدادات'!$C$18)-'إعدادات'!$B$18)*'إعدادات'!$D$18)/'إعدادات'!$B$9)</f>
        <v>0</v>
      </c>
      <c r="M484" s="9">
        <f>IF(A484="","",IFERROR(VLOOKUP(A484,'مدخلات الشهر'!$A$2:$K$501,8,FALSE),0))</f>
        <v>0</v>
      </c>
      <c r="N484" s="9">
        <f>IF(A484="","",IFERROR(VLOOKUP(A484,'مدخلات الشهر'!$A$2:$K$501,9,FALSE),0))</f>
        <v>0</v>
      </c>
      <c r="O484" s="9">
        <f>IF(A484="","",IFERROR(VLOOKUP(A484,'مدخلات الشهر'!$A$2:$K$501,10,FALSE),0))</f>
        <v>0</v>
      </c>
      <c r="P484" s="9">
        <f>IF(A484="","",SUM(K484:L484,M484:O484))</f>
        <v>0</v>
      </c>
      <c r="Q484" s="9">
        <f>IF(A484="","",E484+F484+G484+H484-P484)</f>
        <v>0</v>
      </c>
      <c r="R484" s="9">
        <f>IF(A484="","",J484*'إعدادات'!$B$5)</f>
        <v>0</v>
      </c>
      <c r="S484" s="9">
        <f>IF(A484="","",Q484+R484)</f>
        <v>0</v>
      </c>
    </row>
    <row r="485" spans="1:19" ht="20" customHeight="1">
      <c r="A485" s="5">
        <f>IF('بيانات العاملين'!A485="","",'بيانات العاملين'!A485)</f>
        <v>0</v>
      </c>
      <c r="B485" s="5">
        <f>IF(A485="","",IFERROR(VLOOKUP(A485,'بيانات العاملين'!$A$2:$J$501,2,FALSE),""))</f>
        <v>0</v>
      </c>
      <c r="C485" s="5">
        <f>IF(A485="","",IFERROR(VLOOKUP(A485,'بيانات العاملين'!$A$2:$J$501,4,FALSE),""))</f>
        <v>0</v>
      </c>
      <c r="D485" s="9">
        <f>IF(A485="","",IFERROR(VLOOKUP(A485,'بيانات العاملين'!$A$2:$J$501,8,FALSE),0))</f>
        <v>0</v>
      </c>
      <c r="E485" s="9">
        <f>IF(A485="","",MAX(0,D485*IFERROR(VLOOKUP(A485,'مدخلات الشهر'!$A$2:$K$501,3,FALSE),0)/(IFERROR(VLOOKUP(A485,'مدخلات الشهر'!$A$2:$K$501,3,FALSE),0)+IFERROR(VLOOKUP(A485,'مدخلات الشهر'!$A$2:$K$501,4,FALSE),0),1)))</f>
        <v>0</v>
      </c>
      <c r="F485" s="9">
        <f>IF(A485="","",IFERROR(VLOOKUP(A485,'مدخلات الشهر'!$A$2:$K$501,5,FALSE),0))</f>
        <v>0</v>
      </c>
      <c r="G485" s="9">
        <f>IF(A485="","",IFERROR(VLOOKUP(A485,'مدخلات الشهر'!$A$2:$K$501,6,FALSE),0))</f>
        <v>0</v>
      </c>
      <c r="H485" s="9">
        <f>IF(A485="","",IFERROR(VLOOKUP(A485,'مدخلات الشهر'!$A$2:$K$501,7,FALSE),0))</f>
        <v>0</v>
      </c>
      <c r="I485" s="9">
        <f>IF(A485="","",E485+F485+G485)</f>
        <v>0</v>
      </c>
      <c r="J485" s="9">
        <f>IF(A485="","",IFERROR(VLOOKUP(A485,'بيانات العاملين'!$A$2:$J$501,9,FALSE),0))</f>
        <v>0</v>
      </c>
      <c r="K485" s="9">
        <f>IF(A485="","",J485*'إعدادات'!$B$4)</f>
        <v>0</v>
      </c>
      <c r="L485" s="9">
        <f>IF(A485="","",SUM(MAX(0,MIN(MAX(0,(I485-K485)*'إعدادات'!$B$9-'إعدادات'!$B$8),'إعدادات'!$C$13)-'إعدادات'!$B$13)*'إعدادات'!$D$13,MAX(0,MIN(MAX(0,(I485-K485)*'إعدادات'!$B$9-'إعدادات'!$B$8),'إعدادات'!$C$14)-'إعدادات'!$B$14)*'إعدادات'!$D$14,MAX(0,MIN(MAX(0,(I485-K485)*'إعدادات'!$B$9-'إعدادات'!$B$8),'إعدادات'!$C$15)-'إعدادات'!$B$15)*'إعدادات'!$D$15,MAX(0,MIN(MAX(0,(I485-K485)*'إعدادات'!$B$9-'إعدادات'!$B$8),'إعدادات'!$C$16)-'إعدادات'!$B$16)*'إعدادات'!$D$16,MAX(0,MIN(MAX(0,(I485-K485)*'إعدادات'!$B$9-'إعدادات'!$B$8),'إعدادات'!$C$17)-'إعدادات'!$B$17)*'إعدادات'!$D$17,MAX(0,MIN(MAX(0,(I485-K485)*'إعدادات'!$B$9-'إعدادات'!$B$8),'إعدادات'!$C$18)-'إعدادات'!$B$18)*'إعدادات'!$D$18)/'إعدادات'!$B$9)</f>
        <v>0</v>
      </c>
      <c r="M485" s="9">
        <f>IF(A485="","",IFERROR(VLOOKUP(A485,'مدخلات الشهر'!$A$2:$K$501,8,FALSE),0))</f>
        <v>0</v>
      </c>
      <c r="N485" s="9">
        <f>IF(A485="","",IFERROR(VLOOKUP(A485,'مدخلات الشهر'!$A$2:$K$501,9,FALSE),0))</f>
        <v>0</v>
      </c>
      <c r="O485" s="9">
        <f>IF(A485="","",IFERROR(VLOOKUP(A485,'مدخلات الشهر'!$A$2:$K$501,10,FALSE),0))</f>
        <v>0</v>
      </c>
      <c r="P485" s="9">
        <f>IF(A485="","",SUM(K485:L485,M485:O485))</f>
        <v>0</v>
      </c>
      <c r="Q485" s="9">
        <f>IF(A485="","",E485+F485+G485+H485-P485)</f>
        <v>0</v>
      </c>
      <c r="R485" s="9">
        <f>IF(A485="","",J485*'إعدادات'!$B$5)</f>
        <v>0</v>
      </c>
      <c r="S485" s="9">
        <f>IF(A485="","",Q485+R485)</f>
        <v>0</v>
      </c>
    </row>
    <row r="486" spans="1:19" ht="20" customHeight="1">
      <c r="A486" s="5">
        <f>IF('بيانات العاملين'!A486="","",'بيانات العاملين'!A486)</f>
        <v>0</v>
      </c>
      <c r="B486" s="5">
        <f>IF(A486="","",IFERROR(VLOOKUP(A486,'بيانات العاملين'!$A$2:$J$501,2,FALSE),""))</f>
        <v>0</v>
      </c>
      <c r="C486" s="5">
        <f>IF(A486="","",IFERROR(VLOOKUP(A486,'بيانات العاملين'!$A$2:$J$501,4,FALSE),""))</f>
        <v>0</v>
      </c>
      <c r="D486" s="9">
        <f>IF(A486="","",IFERROR(VLOOKUP(A486,'بيانات العاملين'!$A$2:$J$501,8,FALSE),0))</f>
        <v>0</v>
      </c>
      <c r="E486" s="9">
        <f>IF(A486="","",MAX(0,D486*IFERROR(VLOOKUP(A486,'مدخلات الشهر'!$A$2:$K$501,3,FALSE),0)/(IFERROR(VLOOKUP(A486,'مدخلات الشهر'!$A$2:$K$501,3,FALSE),0)+IFERROR(VLOOKUP(A486,'مدخلات الشهر'!$A$2:$K$501,4,FALSE),0),1)))</f>
        <v>0</v>
      </c>
      <c r="F486" s="9">
        <f>IF(A486="","",IFERROR(VLOOKUP(A486,'مدخلات الشهر'!$A$2:$K$501,5,FALSE),0))</f>
        <v>0</v>
      </c>
      <c r="G486" s="9">
        <f>IF(A486="","",IFERROR(VLOOKUP(A486,'مدخلات الشهر'!$A$2:$K$501,6,FALSE),0))</f>
        <v>0</v>
      </c>
      <c r="H486" s="9">
        <f>IF(A486="","",IFERROR(VLOOKUP(A486,'مدخلات الشهر'!$A$2:$K$501,7,FALSE),0))</f>
        <v>0</v>
      </c>
      <c r="I486" s="9">
        <f>IF(A486="","",E486+F486+G486)</f>
        <v>0</v>
      </c>
      <c r="J486" s="9">
        <f>IF(A486="","",IFERROR(VLOOKUP(A486,'بيانات العاملين'!$A$2:$J$501,9,FALSE),0))</f>
        <v>0</v>
      </c>
      <c r="K486" s="9">
        <f>IF(A486="","",J486*'إعدادات'!$B$4)</f>
        <v>0</v>
      </c>
      <c r="L486" s="9">
        <f>IF(A486="","",SUM(MAX(0,MIN(MAX(0,(I486-K486)*'إعدادات'!$B$9-'إعدادات'!$B$8),'إعدادات'!$C$13)-'إعدادات'!$B$13)*'إعدادات'!$D$13,MAX(0,MIN(MAX(0,(I486-K486)*'إعدادات'!$B$9-'إعدادات'!$B$8),'إعدادات'!$C$14)-'إعدادات'!$B$14)*'إعدادات'!$D$14,MAX(0,MIN(MAX(0,(I486-K486)*'إعدادات'!$B$9-'إعدادات'!$B$8),'إعدادات'!$C$15)-'إعدادات'!$B$15)*'إعدادات'!$D$15,MAX(0,MIN(MAX(0,(I486-K486)*'إعدادات'!$B$9-'إعدادات'!$B$8),'إعدادات'!$C$16)-'إعدادات'!$B$16)*'إعدادات'!$D$16,MAX(0,MIN(MAX(0,(I486-K486)*'إعدادات'!$B$9-'إعدادات'!$B$8),'إعدادات'!$C$17)-'إعدادات'!$B$17)*'إعدادات'!$D$17,MAX(0,MIN(MAX(0,(I486-K486)*'إعدادات'!$B$9-'إعدادات'!$B$8),'إعدادات'!$C$18)-'إعدادات'!$B$18)*'إعدادات'!$D$18)/'إعدادات'!$B$9)</f>
        <v>0</v>
      </c>
      <c r="M486" s="9">
        <f>IF(A486="","",IFERROR(VLOOKUP(A486,'مدخلات الشهر'!$A$2:$K$501,8,FALSE),0))</f>
        <v>0</v>
      </c>
      <c r="N486" s="9">
        <f>IF(A486="","",IFERROR(VLOOKUP(A486,'مدخلات الشهر'!$A$2:$K$501,9,FALSE),0))</f>
        <v>0</v>
      </c>
      <c r="O486" s="9">
        <f>IF(A486="","",IFERROR(VLOOKUP(A486,'مدخلات الشهر'!$A$2:$K$501,10,FALSE),0))</f>
        <v>0</v>
      </c>
      <c r="P486" s="9">
        <f>IF(A486="","",SUM(K486:L486,M486:O486))</f>
        <v>0</v>
      </c>
      <c r="Q486" s="9">
        <f>IF(A486="","",E486+F486+G486+H486-P486)</f>
        <v>0</v>
      </c>
      <c r="R486" s="9">
        <f>IF(A486="","",J486*'إعدادات'!$B$5)</f>
        <v>0</v>
      </c>
      <c r="S486" s="9">
        <f>IF(A486="","",Q486+R486)</f>
        <v>0</v>
      </c>
    </row>
    <row r="487" spans="1:19" ht="20" customHeight="1">
      <c r="A487" s="5">
        <f>IF('بيانات العاملين'!A487="","",'بيانات العاملين'!A487)</f>
        <v>0</v>
      </c>
      <c r="B487" s="5">
        <f>IF(A487="","",IFERROR(VLOOKUP(A487,'بيانات العاملين'!$A$2:$J$501,2,FALSE),""))</f>
        <v>0</v>
      </c>
      <c r="C487" s="5">
        <f>IF(A487="","",IFERROR(VLOOKUP(A487,'بيانات العاملين'!$A$2:$J$501,4,FALSE),""))</f>
        <v>0</v>
      </c>
      <c r="D487" s="9">
        <f>IF(A487="","",IFERROR(VLOOKUP(A487,'بيانات العاملين'!$A$2:$J$501,8,FALSE),0))</f>
        <v>0</v>
      </c>
      <c r="E487" s="9">
        <f>IF(A487="","",MAX(0,D487*IFERROR(VLOOKUP(A487,'مدخلات الشهر'!$A$2:$K$501,3,FALSE),0)/(IFERROR(VLOOKUP(A487,'مدخلات الشهر'!$A$2:$K$501,3,FALSE),0)+IFERROR(VLOOKUP(A487,'مدخلات الشهر'!$A$2:$K$501,4,FALSE),0),1)))</f>
        <v>0</v>
      </c>
      <c r="F487" s="9">
        <f>IF(A487="","",IFERROR(VLOOKUP(A487,'مدخلات الشهر'!$A$2:$K$501,5,FALSE),0))</f>
        <v>0</v>
      </c>
      <c r="G487" s="9">
        <f>IF(A487="","",IFERROR(VLOOKUP(A487,'مدخلات الشهر'!$A$2:$K$501,6,FALSE),0))</f>
        <v>0</v>
      </c>
      <c r="H487" s="9">
        <f>IF(A487="","",IFERROR(VLOOKUP(A487,'مدخلات الشهر'!$A$2:$K$501,7,FALSE),0))</f>
        <v>0</v>
      </c>
      <c r="I487" s="9">
        <f>IF(A487="","",E487+F487+G487)</f>
        <v>0</v>
      </c>
      <c r="J487" s="9">
        <f>IF(A487="","",IFERROR(VLOOKUP(A487,'بيانات العاملين'!$A$2:$J$501,9,FALSE),0))</f>
        <v>0</v>
      </c>
      <c r="K487" s="9">
        <f>IF(A487="","",J487*'إعدادات'!$B$4)</f>
        <v>0</v>
      </c>
      <c r="L487" s="9">
        <f>IF(A487="","",SUM(MAX(0,MIN(MAX(0,(I487-K487)*'إعدادات'!$B$9-'إعدادات'!$B$8),'إعدادات'!$C$13)-'إعدادات'!$B$13)*'إعدادات'!$D$13,MAX(0,MIN(MAX(0,(I487-K487)*'إعدادات'!$B$9-'إعدادات'!$B$8),'إعدادات'!$C$14)-'إعدادات'!$B$14)*'إعدادات'!$D$14,MAX(0,MIN(MAX(0,(I487-K487)*'إعدادات'!$B$9-'إعدادات'!$B$8),'إعدادات'!$C$15)-'إعدادات'!$B$15)*'إعدادات'!$D$15,MAX(0,MIN(MAX(0,(I487-K487)*'إعدادات'!$B$9-'إعدادات'!$B$8),'إعدادات'!$C$16)-'إعدادات'!$B$16)*'إعدادات'!$D$16,MAX(0,MIN(MAX(0,(I487-K487)*'إعدادات'!$B$9-'إعدادات'!$B$8),'إعدادات'!$C$17)-'إعدادات'!$B$17)*'إعدادات'!$D$17,MAX(0,MIN(MAX(0,(I487-K487)*'إعدادات'!$B$9-'إعدادات'!$B$8),'إعدادات'!$C$18)-'إعدادات'!$B$18)*'إعدادات'!$D$18)/'إعدادات'!$B$9)</f>
        <v>0</v>
      </c>
      <c r="M487" s="9">
        <f>IF(A487="","",IFERROR(VLOOKUP(A487,'مدخلات الشهر'!$A$2:$K$501,8,FALSE),0))</f>
        <v>0</v>
      </c>
      <c r="N487" s="9">
        <f>IF(A487="","",IFERROR(VLOOKUP(A487,'مدخلات الشهر'!$A$2:$K$501,9,FALSE),0))</f>
        <v>0</v>
      </c>
      <c r="O487" s="9">
        <f>IF(A487="","",IFERROR(VLOOKUP(A487,'مدخلات الشهر'!$A$2:$K$501,10,FALSE),0))</f>
        <v>0</v>
      </c>
      <c r="P487" s="9">
        <f>IF(A487="","",SUM(K487:L487,M487:O487))</f>
        <v>0</v>
      </c>
      <c r="Q487" s="9">
        <f>IF(A487="","",E487+F487+G487+H487-P487)</f>
        <v>0</v>
      </c>
      <c r="R487" s="9">
        <f>IF(A487="","",J487*'إعدادات'!$B$5)</f>
        <v>0</v>
      </c>
      <c r="S487" s="9">
        <f>IF(A487="","",Q487+R487)</f>
        <v>0</v>
      </c>
    </row>
    <row r="488" spans="1:19" ht="20" customHeight="1">
      <c r="A488" s="5">
        <f>IF('بيانات العاملين'!A488="","",'بيانات العاملين'!A488)</f>
        <v>0</v>
      </c>
      <c r="B488" s="5">
        <f>IF(A488="","",IFERROR(VLOOKUP(A488,'بيانات العاملين'!$A$2:$J$501,2,FALSE),""))</f>
        <v>0</v>
      </c>
      <c r="C488" s="5">
        <f>IF(A488="","",IFERROR(VLOOKUP(A488,'بيانات العاملين'!$A$2:$J$501,4,FALSE),""))</f>
        <v>0</v>
      </c>
      <c r="D488" s="9">
        <f>IF(A488="","",IFERROR(VLOOKUP(A488,'بيانات العاملين'!$A$2:$J$501,8,FALSE),0))</f>
        <v>0</v>
      </c>
      <c r="E488" s="9">
        <f>IF(A488="","",MAX(0,D488*IFERROR(VLOOKUP(A488,'مدخلات الشهر'!$A$2:$K$501,3,FALSE),0)/(IFERROR(VLOOKUP(A488,'مدخلات الشهر'!$A$2:$K$501,3,FALSE),0)+IFERROR(VLOOKUP(A488,'مدخلات الشهر'!$A$2:$K$501,4,FALSE),0),1)))</f>
        <v>0</v>
      </c>
      <c r="F488" s="9">
        <f>IF(A488="","",IFERROR(VLOOKUP(A488,'مدخلات الشهر'!$A$2:$K$501,5,FALSE),0))</f>
        <v>0</v>
      </c>
      <c r="G488" s="9">
        <f>IF(A488="","",IFERROR(VLOOKUP(A488,'مدخلات الشهر'!$A$2:$K$501,6,FALSE),0))</f>
        <v>0</v>
      </c>
      <c r="H488" s="9">
        <f>IF(A488="","",IFERROR(VLOOKUP(A488,'مدخلات الشهر'!$A$2:$K$501,7,FALSE),0))</f>
        <v>0</v>
      </c>
      <c r="I488" s="9">
        <f>IF(A488="","",E488+F488+G488)</f>
        <v>0</v>
      </c>
      <c r="J488" s="9">
        <f>IF(A488="","",IFERROR(VLOOKUP(A488,'بيانات العاملين'!$A$2:$J$501,9,FALSE),0))</f>
        <v>0</v>
      </c>
      <c r="K488" s="9">
        <f>IF(A488="","",J488*'إعدادات'!$B$4)</f>
        <v>0</v>
      </c>
      <c r="L488" s="9">
        <f>IF(A488="","",SUM(MAX(0,MIN(MAX(0,(I488-K488)*'إعدادات'!$B$9-'إعدادات'!$B$8),'إعدادات'!$C$13)-'إعدادات'!$B$13)*'إعدادات'!$D$13,MAX(0,MIN(MAX(0,(I488-K488)*'إعدادات'!$B$9-'إعدادات'!$B$8),'إعدادات'!$C$14)-'إعدادات'!$B$14)*'إعدادات'!$D$14,MAX(0,MIN(MAX(0,(I488-K488)*'إعدادات'!$B$9-'إعدادات'!$B$8),'إعدادات'!$C$15)-'إعدادات'!$B$15)*'إعدادات'!$D$15,MAX(0,MIN(MAX(0,(I488-K488)*'إعدادات'!$B$9-'إعدادات'!$B$8),'إعدادات'!$C$16)-'إعدادات'!$B$16)*'إعدادات'!$D$16,MAX(0,MIN(MAX(0,(I488-K488)*'إعدادات'!$B$9-'إعدادات'!$B$8),'إعدادات'!$C$17)-'إعدادات'!$B$17)*'إعدادات'!$D$17,MAX(0,MIN(MAX(0,(I488-K488)*'إعدادات'!$B$9-'إعدادات'!$B$8),'إعدادات'!$C$18)-'إعدادات'!$B$18)*'إعدادات'!$D$18)/'إعدادات'!$B$9)</f>
        <v>0</v>
      </c>
      <c r="M488" s="9">
        <f>IF(A488="","",IFERROR(VLOOKUP(A488,'مدخلات الشهر'!$A$2:$K$501,8,FALSE),0))</f>
        <v>0</v>
      </c>
      <c r="N488" s="9">
        <f>IF(A488="","",IFERROR(VLOOKUP(A488,'مدخلات الشهر'!$A$2:$K$501,9,FALSE),0))</f>
        <v>0</v>
      </c>
      <c r="O488" s="9">
        <f>IF(A488="","",IFERROR(VLOOKUP(A488,'مدخلات الشهر'!$A$2:$K$501,10,FALSE),0))</f>
        <v>0</v>
      </c>
      <c r="P488" s="9">
        <f>IF(A488="","",SUM(K488:L488,M488:O488))</f>
        <v>0</v>
      </c>
      <c r="Q488" s="9">
        <f>IF(A488="","",E488+F488+G488+H488-P488)</f>
        <v>0</v>
      </c>
      <c r="R488" s="9">
        <f>IF(A488="","",J488*'إعدادات'!$B$5)</f>
        <v>0</v>
      </c>
      <c r="S488" s="9">
        <f>IF(A488="","",Q488+R488)</f>
        <v>0</v>
      </c>
    </row>
    <row r="489" spans="1:19" ht="20" customHeight="1">
      <c r="A489" s="5">
        <f>IF('بيانات العاملين'!A489="","",'بيانات العاملين'!A489)</f>
        <v>0</v>
      </c>
      <c r="B489" s="5">
        <f>IF(A489="","",IFERROR(VLOOKUP(A489,'بيانات العاملين'!$A$2:$J$501,2,FALSE),""))</f>
        <v>0</v>
      </c>
      <c r="C489" s="5">
        <f>IF(A489="","",IFERROR(VLOOKUP(A489,'بيانات العاملين'!$A$2:$J$501,4,FALSE),""))</f>
        <v>0</v>
      </c>
      <c r="D489" s="9">
        <f>IF(A489="","",IFERROR(VLOOKUP(A489,'بيانات العاملين'!$A$2:$J$501,8,FALSE),0))</f>
        <v>0</v>
      </c>
      <c r="E489" s="9">
        <f>IF(A489="","",MAX(0,D489*IFERROR(VLOOKUP(A489,'مدخلات الشهر'!$A$2:$K$501,3,FALSE),0)/(IFERROR(VLOOKUP(A489,'مدخلات الشهر'!$A$2:$K$501,3,FALSE),0)+IFERROR(VLOOKUP(A489,'مدخلات الشهر'!$A$2:$K$501,4,FALSE),0),1)))</f>
        <v>0</v>
      </c>
      <c r="F489" s="9">
        <f>IF(A489="","",IFERROR(VLOOKUP(A489,'مدخلات الشهر'!$A$2:$K$501,5,FALSE),0))</f>
        <v>0</v>
      </c>
      <c r="G489" s="9">
        <f>IF(A489="","",IFERROR(VLOOKUP(A489,'مدخلات الشهر'!$A$2:$K$501,6,FALSE),0))</f>
        <v>0</v>
      </c>
      <c r="H489" s="9">
        <f>IF(A489="","",IFERROR(VLOOKUP(A489,'مدخلات الشهر'!$A$2:$K$501,7,FALSE),0))</f>
        <v>0</v>
      </c>
      <c r="I489" s="9">
        <f>IF(A489="","",E489+F489+G489)</f>
        <v>0</v>
      </c>
      <c r="J489" s="9">
        <f>IF(A489="","",IFERROR(VLOOKUP(A489,'بيانات العاملين'!$A$2:$J$501,9,FALSE),0))</f>
        <v>0</v>
      </c>
      <c r="K489" s="9">
        <f>IF(A489="","",J489*'إعدادات'!$B$4)</f>
        <v>0</v>
      </c>
      <c r="L489" s="9">
        <f>IF(A489="","",SUM(MAX(0,MIN(MAX(0,(I489-K489)*'إعدادات'!$B$9-'إعدادات'!$B$8),'إعدادات'!$C$13)-'إعدادات'!$B$13)*'إعدادات'!$D$13,MAX(0,MIN(MAX(0,(I489-K489)*'إعدادات'!$B$9-'إعدادات'!$B$8),'إعدادات'!$C$14)-'إعدادات'!$B$14)*'إعدادات'!$D$14,MAX(0,MIN(MAX(0,(I489-K489)*'إعدادات'!$B$9-'إعدادات'!$B$8),'إعدادات'!$C$15)-'إعدادات'!$B$15)*'إعدادات'!$D$15,MAX(0,MIN(MAX(0,(I489-K489)*'إعدادات'!$B$9-'إعدادات'!$B$8),'إعدادات'!$C$16)-'إعدادات'!$B$16)*'إعدادات'!$D$16,MAX(0,MIN(MAX(0,(I489-K489)*'إعدادات'!$B$9-'إعدادات'!$B$8),'إعدادات'!$C$17)-'إعدادات'!$B$17)*'إعدادات'!$D$17,MAX(0,MIN(MAX(0,(I489-K489)*'إعدادات'!$B$9-'إعدادات'!$B$8),'إعدادات'!$C$18)-'إعدادات'!$B$18)*'إعدادات'!$D$18)/'إعدادات'!$B$9)</f>
        <v>0</v>
      </c>
      <c r="M489" s="9">
        <f>IF(A489="","",IFERROR(VLOOKUP(A489,'مدخلات الشهر'!$A$2:$K$501,8,FALSE),0))</f>
        <v>0</v>
      </c>
      <c r="N489" s="9">
        <f>IF(A489="","",IFERROR(VLOOKUP(A489,'مدخلات الشهر'!$A$2:$K$501,9,FALSE),0))</f>
        <v>0</v>
      </c>
      <c r="O489" s="9">
        <f>IF(A489="","",IFERROR(VLOOKUP(A489,'مدخلات الشهر'!$A$2:$K$501,10,FALSE),0))</f>
        <v>0</v>
      </c>
      <c r="P489" s="9">
        <f>IF(A489="","",SUM(K489:L489,M489:O489))</f>
        <v>0</v>
      </c>
      <c r="Q489" s="9">
        <f>IF(A489="","",E489+F489+G489+H489-P489)</f>
        <v>0</v>
      </c>
      <c r="R489" s="9">
        <f>IF(A489="","",J489*'إعدادات'!$B$5)</f>
        <v>0</v>
      </c>
      <c r="S489" s="9">
        <f>IF(A489="","",Q489+R489)</f>
        <v>0</v>
      </c>
    </row>
    <row r="490" spans="1:19" ht="20" customHeight="1">
      <c r="A490" s="5">
        <f>IF('بيانات العاملين'!A490="","",'بيانات العاملين'!A490)</f>
        <v>0</v>
      </c>
      <c r="B490" s="5">
        <f>IF(A490="","",IFERROR(VLOOKUP(A490,'بيانات العاملين'!$A$2:$J$501,2,FALSE),""))</f>
        <v>0</v>
      </c>
      <c r="C490" s="5">
        <f>IF(A490="","",IFERROR(VLOOKUP(A490,'بيانات العاملين'!$A$2:$J$501,4,FALSE),""))</f>
        <v>0</v>
      </c>
      <c r="D490" s="9">
        <f>IF(A490="","",IFERROR(VLOOKUP(A490,'بيانات العاملين'!$A$2:$J$501,8,FALSE),0))</f>
        <v>0</v>
      </c>
      <c r="E490" s="9">
        <f>IF(A490="","",MAX(0,D490*IFERROR(VLOOKUP(A490,'مدخلات الشهر'!$A$2:$K$501,3,FALSE),0)/(IFERROR(VLOOKUP(A490,'مدخلات الشهر'!$A$2:$K$501,3,FALSE),0)+IFERROR(VLOOKUP(A490,'مدخلات الشهر'!$A$2:$K$501,4,FALSE),0),1)))</f>
        <v>0</v>
      </c>
      <c r="F490" s="9">
        <f>IF(A490="","",IFERROR(VLOOKUP(A490,'مدخلات الشهر'!$A$2:$K$501,5,FALSE),0))</f>
        <v>0</v>
      </c>
      <c r="G490" s="9">
        <f>IF(A490="","",IFERROR(VLOOKUP(A490,'مدخلات الشهر'!$A$2:$K$501,6,FALSE),0))</f>
        <v>0</v>
      </c>
      <c r="H490" s="9">
        <f>IF(A490="","",IFERROR(VLOOKUP(A490,'مدخلات الشهر'!$A$2:$K$501,7,FALSE),0))</f>
        <v>0</v>
      </c>
      <c r="I490" s="9">
        <f>IF(A490="","",E490+F490+G490)</f>
        <v>0</v>
      </c>
      <c r="J490" s="9">
        <f>IF(A490="","",IFERROR(VLOOKUP(A490,'بيانات العاملين'!$A$2:$J$501,9,FALSE),0))</f>
        <v>0</v>
      </c>
      <c r="K490" s="9">
        <f>IF(A490="","",J490*'إعدادات'!$B$4)</f>
        <v>0</v>
      </c>
      <c r="L490" s="9">
        <f>IF(A490="","",SUM(MAX(0,MIN(MAX(0,(I490-K490)*'إعدادات'!$B$9-'إعدادات'!$B$8),'إعدادات'!$C$13)-'إعدادات'!$B$13)*'إعدادات'!$D$13,MAX(0,MIN(MAX(0,(I490-K490)*'إعدادات'!$B$9-'إعدادات'!$B$8),'إعدادات'!$C$14)-'إعدادات'!$B$14)*'إعدادات'!$D$14,MAX(0,MIN(MAX(0,(I490-K490)*'إعدادات'!$B$9-'إعدادات'!$B$8),'إعدادات'!$C$15)-'إعدادات'!$B$15)*'إعدادات'!$D$15,MAX(0,MIN(MAX(0,(I490-K490)*'إعدادات'!$B$9-'إعدادات'!$B$8),'إعدادات'!$C$16)-'إعدادات'!$B$16)*'إعدادات'!$D$16,MAX(0,MIN(MAX(0,(I490-K490)*'إعدادات'!$B$9-'إعدادات'!$B$8),'إعدادات'!$C$17)-'إعدادات'!$B$17)*'إعدادات'!$D$17,MAX(0,MIN(MAX(0,(I490-K490)*'إعدادات'!$B$9-'إعدادات'!$B$8),'إعدادات'!$C$18)-'إعدادات'!$B$18)*'إعدادات'!$D$18)/'إعدادات'!$B$9)</f>
        <v>0</v>
      </c>
      <c r="M490" s="9">
        <f>IF(A490="","",IFERROR(VLOOKUP(A490,'مدخلات الشهر'!$A$2:$K$501,8,FALSE),0))</f>
        <v>0</v>
      </c>
      <c r="N490" s="9">
        <f>IF(A490="","",IFERROR(VLOOKUP(A490,'مدخلات الشهر'!$A$2:$K$501,9,FALSE),0))</f>
        <v>0</v>
      </c>
      <c r="O490" s="9">
        <f>IF(A490="","",IFERROR(VLOOKUP(A490,'مدخلات الشهر'!$A$2:$K$501,10,FALSE),0))</f>
        <v>0</v>
      </c>
      <c r="P490" s="9">
        <f>IF(A490="","",SUM(K490:L490,M490:O490))</f>
        <v>0</v>
      </c>
      <c r="Q490" s="9">
        <f>IF(A490="","",E490+F490+G490+H490-P490)</f>
        <v>0</v>
      </c>
      <c r="R490" s="9">
        <f>IF(A490="","",J490*'إعدادات'!$B$5)</f>
        <v>0</v>
      </c>
      <c r="S490" s="9">
        <f>IF(A490="","",Q490+R490)</f>
        <v>0</v>
      </c>
    </row>
    <row r="491" spans="1:19" ht="20" customHeight="1">
      <c r="A491" s="5">
        <f>IF('بيانات العاملين'!A491="","",'بيانات العاملين'!A491)</f>
        <v>0</v>
      </c>
      <c r="B491" s="5">
        <f>IF(A491="","",IFERROR(VLOOKUP(A491,'بيانات العاملين'!$A$2:$J$501,2,FALSE),""))</f>
        <v>0</v>
      </c>
      <c r="C491" s="5">
        <f>IF(A491="","",IFERROR(VLOOKUP(A491,'بيانات العاملين'!$A$2:$J$501,4,FALSE),""))</f>
        <v>0</v>
      </c>
      <c r="D491" s="9">
        <f>IF(A491="","",IFERROR(VLOOKUP(A491,'بيانات العاملين'!$A$2:$J$501,8,FALSE),0))</f>
        <v>0</v>
      </c>
      <c r="E491" s="9">
        <f>IF(A491="","",MAX(0,D491*IFERROR(VLOOKUP(A491,'مدخلات الشهر'!$A$2:$K$501,3,FALSE),0)/(IFERROR(VLOOKUP(A491,'مدخلات الشهر'!$A$2:$K$501,3,FALSE),0)+IFERROR(VLOOKUP(A491,'مدخلات الشهر'!$A$2:$K$501,4,FALSE),0),1)))</f>
        <v>0</v>
      </c>
      <c r="F491" s="9">
        <f>IF(A491="","",IFERROR(VLOOKUP(A491,'مدخلات الشهر'!$A$2:$K$501,5,FALSE),0))</f>
        <v>0</v>
      </c>
      <c r="G491" s="9">
        <f>IF(A491="","",IFERROR(VLOOKUP(A491,'مدخلات الشهر'!$A$2:$K$501,6,FALSE),0))</f>
        <v>0</v>
      </c>
      <c r="H491" s="9">
        <f>IF(A491="","",IFERROR(VLOOKUP(A491,'مدخلات الشهر'!$A$2:$K$501,7,FALSE),0))</f>
        <v>0</v>
      </c>
      <c r="I491" s="9">
        <f>IF(A491="","",E491+F491+G491)</f>
        <v>0</v>
      </c>
      <c r="J491" s="9">
        <f>IF(A491="","",IFERROR(VLOOKUP(A491,'بيانات العاملين'!$A$2:$J$501,9,FALSE),0))</f>
        <v>0</v>
      </c>
      <c r="K491" s="9">
        <f>IF(A491="","",J491*'إعدادات'!$B$4)</f>
        <v>0</v>
      </c>
      <c r="L491" s="9">
        <f>IF(A491="","",SUM(MAX(0,MIN(MAX(0,(I491-K491)*'إعدادات'!$B$9-'إعدادات'!$B$8),'إعدادات'!$C$13)-'إعدادات'!$B$13)*'إعدادات'!$D$13,MAX(0,MIN(MAX(0,(I491-K491)*'إعدادات'!$B$9-'إعدادات'!$B$8),'إعدادات'!$C$14)-'إعدادات'!$B$14)*'إعدادات'!$D$14,MAX(0,MIN(MAX(0,(I491-K491)*'إعدادات'!$B$9-'إعدادات'!$B$8),'إعدادات'!$C$15)-'إعدادات'!$B$15)*'إعدادات'!$D$15,MAX(0,MIN(MAX(0,(I491-K491)*'إعدادات'!$B$9-'إعدادات'!$B$8),'إعدادات'!$C$16)-'إعدادات'!$B$16)*'إعدادات'!$D$16,MAX(0,MIN(MAX(0,(I491-K491)*'إعدادات'!$B$9-'إعدادات'!$B$8),'إعدادات'!$C$17)-'إعدادات'!$B$17)*'إعدادات'!$D$17,MAX(0,MIN(MAX(0,(I491-K491)*'إعدادات'!$B$9-'إعدادات'!$B$8),'إعدادات'!$C$18)-'إعدادات'!$B$18)*'إعدادات'!$D$18)/'إعدادات'!$B$9)</f>
        <v>0</v>
      </c>
      <c r="M491" s="9">
        <f>IF(A491="","",IFERROR(VLOOKUP(A491,'مدخلات الشهر'!$A$2:$K$501,8,FALSE),0))</f>
        <v>0</v>
      </c>
      <c r="N491" s="9">
        <f>IF(A491="","",IFERROR(VLOOKUP(A491,'مدخلات الشهر'!$A$2:$K$501,9,FALSE),0))</f>
        <v>0</v>
      </c>
      <c r="O491" s="9">
        <f>IF(A491="","",IFERROR(VLOOKUP(A491,'مدخلات الشهر'!$A$2:$K$501,10,FALSE),0))</f>
        <v>0</v>
      </c>
      <c r="P491" s="9">
        <f>IF(A491="","",SUM(K491:L491,M491:O491))</f>
        <v>0</v>
      </c>
      <c r="Q491" s="9">
        <f>IF(A491="","",E491+F491+G491+H491-P491)</f>
        <v>0</v>
      </c>
      <c r="R491" s="9">
        <f>IF(A491="","",J491*'إعدادات'!$B$5)</f>
        <v>0</v>
      </c>
      <c r="S491" s="9">
        <f>IF(A491="","",Q491+R491)</f>
        <v>0</v>
      </c>
    </row>
    <row r="492" spans="1:19" ht="20" customHeight="1">
      <c r="A492" s="5">
        <f>IF('بيانات العاملين'!A492="","",'بيانات العاملين'!A492)</f>
        <v>0</v>
      </c>
      <c r="B492" s="5">
        <f>IF(A492="","",IFERROR(VLOOKUP(A492,'بيانات العاملين'!$A$2:$J$501,2,FALSE),""))</f>
        <v>0</v>
      </c>
      <c r="C492" s="5">
        <f>IF(A492="","",IFERROR(VLOOKUP(A492,'بيانات العاملين'!$A$2:$J$501,4,FALSE),""))</f>
        <v>0</v>
      </c>
      <c r="D492" s="9">
        <f>IF(A492="","",IFERROR(VLOOKUP(A492,'بيانات العاملين'!$A$2:$J$501,8,FALSE),0))</f>
        <v>0</v>
      </c>
      <c r="E492" s="9">
        <f>IF(A492="","",MAX(0,D492*IFERROR(VLOOKUP(A492,'مدخلات الشهر'!$A$2:$K$501,3,FALSE),0)/(IFERROR(VLOOKUP(A492,'مدخلات الشهر'!$A$2:$K$501,3,FALSE),0)+IFERROR(VLOOKUP(A492,'مدخلات الشهر'!$A$2:$K$501,4,FALSE),0),1)))</f>
        <v>0</v>
      </c>
      <c r="F492" s="9">
        <f>IF(A492="","",IFERROR(VLOOKUP(A492,'مدخلات الشهر'!$A$2:$K$501,5,FALSE),0))</f>
        <v>0</v>
      </c>
      <c r="G492" s="9">
        <f>IF(A492="","",IFERROR(VLOOKUP(A492,'مدخلات الشهر'!$A$2:$K$501,6,FALSE),0))</f>
        <v>0</v>
      </c>
      <c r="H492" s="9">
        <f>IF(A492="","",IFERROR(VLOOKUP(A492,'مدخلات الشهر'!$A$2:$K$501,7,FALSE),0))</f>
        <v>0</v>
      </c>
      <c r="I492" s="9">
        <f>IF(A492="","",E492+F492+G492)</f>
        <v>0</v>
      </c>
      <c r="J492" s="9">
        <f>IF(A492="","",IFERROR(VLOOKUP(A492,'بيانات العاملين'!$A$2:$J$501,9,FALSE),0))</f>
        <v>0</v>
      </c>
      <c r="K492" s="9">
        <f>IF(A492="","",J492*'إعدادات'!$B$4)</f>
        <v>0</v>
      </c>
      <c r="L492" s="9">
        <f>IF(A492="","",SUM(MAX(0,MIN(MAX(0,(I492-K492)*'إعدادات'!$B$9-'إعدادات'!$B$8),'إعدادات'!$C$13)-'إعدادات'!$B$13)*'إعدادات'!$D$13,MAX(0,MIN(MAX(0,(I492-K492)*'إعدادات'!$B$9-'إعدادات'!$B$8),'إعدادات'!$C$14)-'إعدادات'!$B$14)*'إعدادات'!$D$14,MAX(0,MIN(MAX(0,(I492-K492)*'إعدادات'!$B$9-'إعدادات'!$B$8),'إعدادات'!$C$15)-'إعدادات'!$B$15)*'إعدادات'!$D$15,MAX(0,MIN(MAX(0,(I492-K492)*'إعدادات'!$B$9-'إعدادات'!$B$8),'إعدادات'!$C$16)-'إعدادات'!$B$16)*'إعدادات'!$D$16,MAX(0,MIN(MAX(0,(I492-K492)*'إعدادات'!$B$9-'إعدادات'!$B$8),'إعدادات'!$C$17)-'إعدادات'!$B$17)*'إعدادات'!$D$17,MAX(0,MIN(MAX(0,(I492-K492)*'إعدادات'!$B$9-'إعدادات'!$B$8),'إعدادات'!$C$18)-'إعدادات'!$B$18)*'إعدادات'!$D$18)/'إعدادات'!$B$9)</f>
        <v>0</v>
      </c>
      <c r="M492" s="9">
        <f>IF(A492="","",IFERROR(VLOOKUP(A492,'مدخلات الشهر'!$A$2:$K$501,8,FALSE),0))</f>
        <v>0</v>
      </c>
      <c r="N492" s="9">
        <f>IF(A492="","",IFERROR(VLOOKUP(A492,'مدخلات الشهر'!$A$2:$K$501,9,FALSE),0))</f>
        <v>0</v>
      </c>
      <c r="O492" s="9">
        <f>IF(A492="","",IFERROR(VLOOKUP(A492,'مدخلات الشهر'!$A$2:$K$501,10,FALSE),0))</f>
        <v>0</v>
      </c>
      <c r="P492" s="9">
        <f>IF(A492="","",SUM(K492:L492,M492:O492))</f>
        <v>0</v>
      </c>
      <c r="Q492" s="9">
        <f>IF(A492="","",E492+F492+G492+H492-P492)</f>
        <v>0</v>
      </c>
      <c r="R492" s="9">
        <f>IF(A492="","",J492*'إعدادات'!$B$5)</f>
        <v>0</v>
      </c>
      <c r="S492" s="9">
        <f>IF(A492="","",Q492+R492)</f>
        <v>0</v>
      </c>
    </row>
    <row r="493" spans="1:19" ht="20" customHeight="1">
      <c r="A493" s="5">
        <f>IF('بيانات العاملين'!A493="","",'بيانات العاملين'!A493)</f>
        <v>0</v>
      </c>
      <c r="B493" s="5">
        <f>IF(A493="","",IFERROR(VLOOKUP(A493,'بيانات العاملين'!$A$2:$J$501,2,FALSE),""))</f>
        <v>0</v>
      </c>
      <c r="C493" s="5">
        <f>IF(A493="","",IFERROR(VLOOKUP(A493,'بيانات العاملين'!$A$2:$J$501,4,FALSE),""))</f>
        <v>0</v>
      </c>
      <c r="D493" s="9">
        <f>IF(A493="","",IFERROR(VLOOKUP(A493,'بيانات العاملين'!$A$2:$J$501,8,FALSE),0))</f>
        <v>0</v>
      </c>
      <c r="E493" s="9">
        <f>IF(A493="","",MAX(0,D493*IFERROR(VLOOKUP(A493,'مدخلات الشهر'!$A$2:$K$501,3,FALSE),0)/(IFERROR(VLOOKUP(A493,'مدخلات الشهر'!$A$2:$K$501,3,FALSE),0)+IFERROR(VLOOKUP(A493,'مدخلات الشهر'!$A$2:$K$501,4,FALSE),0),1)))</f>
        <v>0</v>
      </c>
      <c r="F493" s="9">
        <f>IF(A493="","",IFERROR(VLOOKUP(A493,'مدخلات الشهر'!$A$2:$K$501,5,FALSE),0))</f>
        <v>0</v>
      </c>
      <c r="G493" s="9">
        <f>IF(A493="","",IFERROR(VLOOKUP(A493,'مدخلات الشهر'!$A$2:$K$501,6,FALSE),0))</f>
        <v>0</v>
      </c>
      <c r="H493" s="9">
        <f>IF(A493="","",IFERROR(VLOOKUP(A493,'مدخلات الشهر'!$A$2:$K$501,7,FALSE),0))</f>
        <v>0</v>
      </c>
      <c r="I493" s="9">
        <f>IF(A493="","",E493+F493+G493)</f>
        <v>0</v>
      </c>
      <c r="J493" s="9">
        <f>IF(A493="","",IFERROR(VLOOKUP(A493,'بيانات العاملين'!$A$2:$J$501,9,FALSE),0))</f>
        <v>0</v>
      </c>
      <c r="K493" s="9">
        <f>IF(A493="","",J493*'إعدادات'!$B$4)</f>
        <v>0</v>
      </c>
      <c r="L493" s="9">
        <f>IF(A493="","",SUM(MAX(0,MIN(MAX(0,(I493-K493)*'إعدادات'!$B$9-'إعدادات'!$B$8),'إعدادات'!$C$13)-'إعدادات'!$B$13)*'إعدادات'!$D$13,MAX(0,MIN(MAX(0,(I493-K493)*'إعدادات'!$B$9-'إعدادات'!$B$8),'إعدادات'!$C$14)-'إعدادات'!$B$14)*'إعدادات'!$D$14,MAX(0,MIN(MAX(0,(I493-K493)*'إعدادات'!$B$9-'إعدادات'!$B$8),'إعدادات'!$C$15)-'إعدادات'!$B$15)*'إعدادات'!$D$15,MAX(0,MIN(MAX(0,(I493-K493)*'إعدادات'!$B$9-'إعدادات'!$B$8),'إعدادات'!$C$16)-'إعدادات'!$B$16)*'إعدادات'!$D$16,MAX(0,MIN(MAX(0,(I493-K493)*'إعدادات'!$B$9-'إعدادات'!$B$8),'إعدادات'!$C$17)-'إعدادات'!$B$17)*'إعدادات'!$D$17,MAX(0,MIN(MAX(0,(I493-K493)*'إعدادات'!$B$9-'إعدادات'!$B$8),'إعدادات'!$C$18)-'إعدادات'!$B$18)*'إعدادات'!$D$18)/'إعدادات'!$B$9)</f>
        <v>0</v>
      </c>
      <c r="M493" s="9">
        <f>IF(A493="","",IFERROR(VLOOKUP(A493,'مدخلات الشهر'!$A$2:$K$501,8,FALSE),0))</f>
        <v>0</v>
      </c>
      <c r="N493" s="9">
        <f>IF(A493="","",IFERROR(VLOOKUP(A493,'مدخلات الشهر'!$A$2:$K$501,9,FALSE),0))</f>
        <v>0</v>
      </c>
      <c r="O493" s="9">
        <f>IF(A493="","",IFERROR(VLOOKUP(A493,'مدخلات الشهر'!$A$2:$K$501,10,FALSE),0))</f>
        <v>0</v>
      </c>
      <c r="P493" s="9">
        <f>IF(A493="","",SUM(K493:L493,M493:O493))</f>
        <v>0</v>
      </c>
      <c r="Q493" s="9">
        <f>IF(A493="","",E493+F493+G493+H493-P493)</f>
        <v>0</v>
      </c>
      <c r="R493" s="9">
        <f>IF(A493="","",J493*'إعدادات'!$B$5)</f>
        <v>0</v>
      </c>
      <c r="S493" s="9">
        <f>IF(A493="","",Q493+R493)</f>
        <v>0</v>
      </c>
    </row>
    <row r="494" spans="1:19" ht="20" customHeight="1">
      <c r="A494" s="5">
        <f>IF('بيانات العاملين'!A494="","",'بيانات العاملين'!A494)</f>
        <v>0</v>
      </c>
      <c r="B494" s="5">
        <f>IF(A494="","",IFERROR(VLOOKUP(A494,'بيانات العاملين'!$A$2:$J$501,2,FALSE),""))</f>
        <v>0</v>
      </c>
      <c r="C494" s="5">
        <f>IF(A494="","",IFERROR(VLOOKUP(A494,'بيانات العاملين'!$A$2:$J$501,4,FALSE),""))</f>
        <v>0</v>
      </c>
      <c r="D494" s="9">
        <f>IF(A494="","",IFERROR(VLOOKUP(A494,'بيانات العاملين'!$A$2:$J$501,8,FALSE),0))</f>
        <v>0</v>
      </c>
      <c r="E494" s="9">
        <f>IF(A494="","",MAX(0,D494*IFERROR(VLOOKUP(A494,'مدخلات الشهر'!$A$2:$K$501,3,FALSE),0)/(IFERROR(VLOOKUP(A494,'مدخلات الشهر'!$A$2:$K$501,3,FALSE),0)+IFERROR(VLOOKUP(A494,'مدخلات الشهر'!$A$2:$K$501,4,FALSE),0),1)))</f>
        <v>0</v>
      </c>
      <c r="F494" s="9">
        <f>IF(A494="","",IFERROR(VLOOKUP(A494,'مدخلات الشهر'!$A$2:$K$501,5,FALSE),0))</f>
        <v>0</v>
      </c>
      <c r="G494" s="9">
        <f>IF(A494="","",IFERROR(VLOOKUP(A494,'مدخلات الشهر'!$A$2:$K$501,6,FALSE),0))</f>
        <v>0</v>
      </c>
      <c r="H494" s="9">
        <f>IF(A494="","",IFERROR(VLOOKUP(A494,'مدخلات الشهر'!$A$2:$K$501,7,FALSE),0))</f>
        <v>0</v>
      </c>
      <c r="I494" s="9">
        <f>IF(A494="","",E494+F494+G494)</f>
        <v>0</v>
      </c>
      <c r="J494" s="9">
        <f>IF(A494="","",IFERROR(VLOOKUP(A494,'بيانات العاملين'!$A$2:$J$501,9,FALSE),0))</f>
        <v>0</v>
      </c>
      <c r="K494" s="9">
        <f>IF(A494="","",J494*'إعدادات'!$B$4)</f>
        <v>0</v>
      </c>
      <c r="L494" s="9">
        <f>IF(A494="","",SUM(MAX(0,MIN(MAX(0,(I494-K494)*'إعدادات'!$B$9-'إعدادات'!$B$8),'إعدادات'!$C$13)-'إعدادات'!$B$13)*'إعدادات'!$D$13,MAX(0,MIN(MAX(0,(I494-K494)*'إعدادات'!$B$9-'إعدادات'!$B$8),'إعدادات'!$C$14)-'إعدادات'!$B$14)*'إعدادات'!$D$14,MAX(0,MIN(MAX(0,(I494-K494)*'إعدادات'!$B$9-'إعدادات'!$B$8),'إعدادات'!$C$15)-'إعدادات'!$B$15)*'إعدادات'!$D$15,MAX(0,MIN(MAX(0,(I494-K494)*'إعدادات'!$B$9-'إعدادات'!$B$8),'إعدادات'!$C$16)-'إعدادات'!$B$16)*'إعدادات'!$D$16,MAX(0,MIN(MAX(0,(I494-K494)*'إعدادات'!$B$9-'إعدادات'!$B$8),'إعدادات'!$C$17)-'إعدادات'!$B$17)*'إعدادات'!$D$17,MAX(0,MIN(MAX(0,(I494-K494)*'إعدادات'!$B$9-'إعدادات'!$B$8),'إعدادات'!$C$18)-'إعدادات'!$B$18)*'إعدادات'!$D$18)/'إعدادات'!$B$9)</f>
        <v>0</v>
      </c>
      <c r="M494" s="9">
        <f>IF(A494="","",IFERROR(VLOOKUP(A494,'مدخلات الشهر'!$A$2:$K$501,8,FALSE),0))</f>
        <v>0</v>
      </c>
      <c r="N494" s="9">
        <f>IF(A494="","",IFERROR(VLOOKUP(A494,'مدخلات الشهر'!$A$2:$K$501,9,FALSE),0))</f>
        <v>0</v>
      </c>
      <c r="O494" s="9">
        <f>IF(A494="","",IFERROR(VLOOKUP(A494,'مدخلات الشهر'!$A$2:$K$501,10,FALSE),0))</f>
        <v>0</v>
      </c>
      <c r="P494" s="9">
        <f>IF(A494="","",SUM(K494:L494,M494:O494))</f>
        <v>0</v>
      </c>
      <c r="Q494" s="9">
        <f>IF(A494="","",E494+F494+G494+H494-P494)</f>
        <v>0</v>
      </c>
      <c r="R494" s="9">
        <f>IF(A494="","",J494*'إعدادات'!$B$5)</f>
        <v>0</v>
      </c>
      <c r="S494" s="9">
        <f>IF(A494="","",Q494+R494)</f>
        <v>0</v>
      </c>
    </row>
    <row r="495" spans="1:19" ht="20" customHeight="1">
      <c r="A495" s="5">
        <f>IF('بيانات العاملين'!A495="","",'بيانات العاملين'!A495)</f>
        <v>0</v>
      </c>
      <c r="B495" s="5">
        <f>IF(A495="","",IFERROR(VLOOKUP(A495,'بيانات العاملين'!$A$2:$J$501,2,FALSE),""))</f>
        <v>0</v>
      </c>
      <c r="C495" s="5">
        <f>IF(A495="","",IFERROR(VLOOKUP(A495,'بيانات العاملين'!$A$2:$J$501,4,FALSE),""))</f>
        <v>0</v>
      </c>
      <c r="D495" s="9">
        <f>IF(A495="","",IFERROR(VLOOKUP(A495,'بيانات العاملين'!$A$2:$J$501,8,FALSE),0))</f>
        <v>0</v>
      </c>
      <c r="E495" s="9">
        <f>IF(A495="","",MAX(0,D495*IFERROR(VLOOKUP(A495,'مدخلات الشهر'!$A$2:$K$501,3,FALSE),0)/(IFERROR(VLOOKUP(A495,'مدخلات الشهر'!$A$2:$K$501,3,FALSE),0)+IFERROR(VLOOKUP(A495,'مدخلات الشهر'!$A$2:$K$501,4,FALSE),0),1)))</f>
        <v>0</v>
      </c>
      <c r="F495" s="9">
        <f>IF(A495="","",IFERROR(VLOOKUP(A495,'مدخلات الشهر'!$A$2:$K$501,5,FALSE),0))</f>
        <v>0</v>
      </c>
      <c r="G495" s="9">
        <f>IF(A495="","",IFERROR(VLOOKUP(A495,'مدخلات الشهر'!$A$2:$K$501,6,FALSE),0))</f>
        <v>0</v>
      </c>
      <c r="H495" s="9">
        <f>IF(A495="","",IFERROR(VLOOKUP(A495,'مدخلات الشهر'!$A$2:$K$501,7,FALSE),0))</f>
        <v>0</v>
      </c>
      <c r="I495" s="9">
        <f>IF(A495="","",E495+F495+G495)</f>
        <v>0</v>
      </c>
      <c r="J495" s="9">
        <f>IF(A495="","",IFERROR(VLOOKUP(A495,'بيانات العاملين'!$A$2:$J$501,9,FALSE),0))</f>
        <v>0</v>
      </c>
      <c r="K495" s="9">
        <f>IF(A495="","",J495*'إعدادات'!$B$4)</f>
        <v>0</v>
      </c>
      <c r="L495" s="9">
        <f>IF(A495="","",SUM(MAX(0,MIN(MAX(0,(I495-K495)*'إعدادات'!$B$9-'إعدادات'!$B$8),'إعدادات'!$C$13)-'إعدادات'!$B$13)*'إعدادات'!$D$13,MAX(0,MIN(MAX(0,(I495-K495)*'إعدادات'!$B$9-'إعدادات'!$B$8),'إعدادات'!$C$14)-'إعدادات'!$B$14)*'إعدادات'!$D$14,MAX(0,MIN(MAX(0,(I495-K495)*'إعدادات'!$B$9-'إعدادات'!$B$8),'إعدادات'!$C$15)-'إعدادات'!$B$15)*'إعدادات'!$D$15,MAX(0,MIN(MAX(0,(I495-K495)*'إعدادات'!$B$9-'إعدادات'!$B$8),'إعدادات'!$C$16)-'إعدادات'!$B$16)*'إعدادات'!$D$16,MAX(0,MIN(MAX(0,(I495-K495)*'إعدادات'!$B$9-'إعدادات'!$B$8),'إعدادات'!$C$17)-'إعدادات'!$B$17)*'إعدادات'!$D$17,MAX(0,MIN(MAX(0,(I495-K495)*'إعدادات'!$B$9-'إعدادات'!$B$8),'إعدادات'!$C$18)-'إعدادات'!$B$18)*'إعدادات'!$D$18)/'إعدادات'!$B$9)</f>
        <v>0</v>
      </c>
      <c r="M495" s="9">
        <f>IF(A495="","",IFERROR(VLOOKUP(A495,'مدخلات الشهر'!$A$2:$K$501,8,FALSE),0))</f>
        <v>0</v>
      </c>
      <c r="N495" s="9">
        <f>IF(A495="","",IFERROR(VLOOKUP(A495,'مدخلات الشهر'!$A$2:$K$501,9,FALSE),0))</f>
        <v>0</v>
      </c>
      <c r="O495" s="9">
        <f>IF(A495="","",IFERROR(VLOOKUP(A495,'مدخلات الشهر'!$A$2:$K$501,10,FALSE),0))</f>
        <v>0</v>
      </c>
      <c r="P495" s="9">
        <f>IF(A495="","",SUM(K495:L495,M495:O495))</f>
        <v>0</v>
      </c>
      <c r="Q495" s="9">
        <f>IF(A495="","",E495+F495+G495+H495-P495)</f>
        <v>0</v>
      </c>
      <c r="R495" s="9">
        <f>IF(A495="","",J495*'إعدادات'!$B$5)</f>
        <v>0</v>
      </c>
      <c r="S495" s="9">
        <f>IF(A495="","",Q495+R495)</f>
        <v>0</v>
      </c>
    </row>
    <row r="496" spans="1:19" ht="20" customHeight="1">
      <c r="A496" s="5">
        <f>IF('بيانات العاملين'!A496="","",'بيانات العاملين'!A496)</f>
        <v>0</v>
      </c>
      <c r="B496" s="5">
        <f>IF(A496="","",IFERROR(VLOOKUP(A496,'بيانات العاملين'!$A$2:$J$501,2,FALSE),""))</f>
        <v>0</v>
      </c>
      <c r="C496" s="5">
        <f>IF(A496="","",IFERROR(VLOOKUP(A496,'بيانات العاملين'!$A$2:$J$501,4,FALSE),""))</f>
        <v>0</v>
      </c>
      <c r="D496" s="9">
        <f>IF(A496="","",IFERROR(VLOOKUP(A496,'بيانات العاملين'!$A$2:$J$501,8,FALSE),0))</f>
        <v>0</v>
      </c>
      <c r="E496" s="9">
        <f>IF(A496="","",MAX(0,D496*IFERROR(VLOOKUP(A496,'مدخلات الشهر'!$A$2:$K$501,3,FALSE),0)/(IFERROR(VLOOKUP(A496,'مدخلات الشهر'!$A$2:$K$501,3,FALSE),0)+IFERROR(VLOOKUP(A496,'مدخلات الشهر'!$A$2:$K$501,4,FALSE),0),1)))</f>
        <v>0</v>
      </c>
      <c r="F496" s="9">
        <f>IF(A496="","",IFERROR(VLOOKUP(A496,'مدخلات الشهر'!$A$2:$K$501,5,FALSE),0))</f>
        <v>0</v>
      </c>
      <c r="G496" s="9">
        <f>IF(A496="","",IFERROR(VLOOKUP(A496,'مدخلات الشهر'!$A$2:$K$501,6,FALSE),0))</f>
        <v>0</v>
      </c>
      <c r="H496" s="9">
        <f>IF(A496="","",IFERROR(VLOOKUP(A496,'مدخلات الشهر'!$A$2:$K$501,7,FALSE),0))</f>
        <v>0</v>
      </c>
      <c r="I496" s="9">
        <f>IF(A496="","",E496+F496+G496)</f>
        <v>0</v>
      </c>
      <c r="J496" s="9">
        <f>IF(A496="","",IFERROR(VLOOKUP(A496,'بيانات العاملين'!$A$2:$J$501,9,FALSE),0))</f>
        <v>0</v>
      </c>
      <c r="K496" s="9">
        <f>IF(A496="","",J496*'إعدادات'!$B$4)</f>
        <v>0</v>
      </c>
      <c r="L496" s="9">
        <f>IF(A496="","",SUM(MAX(0,MIN(MAX(0,(I496-K496)*'إعدادات'!$B$9-'إعدادات'!$B$8),'إعدادات'!$C$13)-'إعدادات'!$B$13)*'إعدادات'!$D$13,MAX(0,MIN(MAX(0,(I496-K496)*'إعدادات'!$B$9-'إعدادات'!$B$8),'إعدادات'!$C$14)-'إعدادات'!$B$14)*'إعدادات'!$D$14,MAX(0,MIN(MAX(0,(I496-K496)*'إعدادات'!$B$9-'إعدادات'!$B$8),'إعدادات'!$C$15)-'إعدادات'!$B$15)*'إعدادات'!$D$15,MAX(0,MIN(MAX(0,(I496-K496)*'إعدادات'!$B$9-'إعدادات'!$B$8),'إعدادات'!$C$16)-'إعدادات'!$B$16)*'إعدادات'!$D$16,MAX(0,MIN(MAX(0,(I496-K496)*'إعدادات'!$B$9-'إعدادات'!$B$8),'إعدادات'!$C$17)-'إعدادات'!$B$17)*'إعدادات'!$D$17,MAX(0,MIN(MAX(0,(I496-K496)*'إعدادات'!$B$9-'إعدادات'!$B$8),'إعدادات'!$C$18)-'إعدادات'!$B$18)*'إعدادات'!$D$18)/'إعدادات'!$B$9)</f>
        <v>0</v>
      </c>
      <c r="M496" s="9">
        <f>IF(A496="","",IFERROR(VLOOKUP(A496,'مدخلات الشهر'!$A$2:$K$501,8,FALSE),0))</f>
        <v>0</v>
      </c>
      <c r="N496" s="9">
        <f>IF(A496="","",IFERROR(VLOOKUP(A496,'مدخلات الشهر'!$A$2:$K$501,9,FALSE),0))</f>
        <v>0</v>
      </c>
      <c r="O496" s="9">
        <f>IF(A496="","",IFERROR(VLOOKUP(A496,'مدخلات الشهر'!$A$2:$K$501,10,FALSE),0))</f>
        <v>0</v>
      </c>
      <c r="P496" s="9">
        <f>IF(A496="","",SUM(K496:L496,M496:O496))</f>
        <v>0</v>
      </c>
      <c r="Q496" s="9">
        <f>IF(A496="","",E496+F496+G496+H496-P496)</f>
        <v>0</v>
      </c>
      <c r="R496" s="9">
        <f>IF(A496="","",J496*'إعدادات'!$B$5)</f>
        <v>0</v>
      </c>
      <c r="S496" s="9">
        <f>IF(A496="","",Q496+R496)</f>
        <v>0</v>
      </c>
    </row>
    <row r="497" spans="1:19" ht="20" customHeight="1">
      <c r="A497" s="5">
        <f>IF('بيانات العاملين'!A497="","",'بيانات العاملين'!A497)</f>
        <v>0</v>
      </c>
      <c r="B497" s="5">
        <f>IF(A497="","",IFERROR(VLOOKUP(A497,'بيانات العاملين'!$A$2:$J$501,2,FALSE),""))</f>
        <v>0</v>
      </c>
      <c r="C497" s="5">
        <f>IF(A497="","",IFERROR(VLOOKUP(A497,'بيانات العاملين'!$A$2:$J$501,4,FALSE),""))</f>
        <v>0</v>
      </c>
      <c r="D497" s="9">
        <f>IF(A497="","",IFERROR(VLOOKUP(A497,'بيانات العاملين'!$A$2:$J$501,8,FALSE),0))</f>
        <v>0</v>
      </c>
      <c r="E497" s="9">
        <f>IF(A497="","",MAX(0,D497*IFERROR(VLOOKUP(A497,'مدخلات الشهر'!$A$2:$K$501,3,FALSE),0)/(IFERROR(VLOOKUP(A497,'مدخلات الشهر'!$A$2:$K$501,3,FALSE),0)+IFERROR(VLOOKUP(A497,'مدخلات الشهر'!$A$2:$K$501,4,FALSE),0),1)))</f>
        <v>0</v>
      </c>
      <c r="F497" s="9">
        <f>IF(A497="","",IFERROR(VLOOKUP(A497,'مدخلات الشهر'!$A$2:$K$501,5,FALSE),0))</f>
        <v>0</v>
      </c>
      <c r="G497" s="9">
        <f>IF(A497="","",IFERROR(VLOOKUP(A497,'مدخلات الشهر'!$A$2:$K$501,6,FALSE),0))</f>
        <v>0</v>
      </c>
      <c r="H497" s="9">
        <f>IF(A497="","",IFERROR(VLOOKUP(A497,'مدخلات الشهر'!$A$2:$K$501,7,FALSE),0))</f>
        <v>0</v>
      </c>
      <c r="I497" s="9">
        <f>IF(A497="","",E497+F497+G497)</f>
        <v>0</v>
      </c>
      <c r="J497" s="9">
        <f>IF(A497="","",IFERROR(VLOOKUP(A497,'بيانات العاملين'!$A$2:$J$501,9,FALSE),0))</f>
        <v>0</v>
      </c>
      <c r="K497" s="9">
        <f>IF(A497="","",J497*'إعدادات'!$B$4)</f>
        <v>0</v>
      </c>
      <c r="L497" s="9">
        <f>IF(A497="","",SUM(MAX(0,MIN(MAX(0,(I497-K497)*'إعدادات'!$B$9-'إعدادات'!$B$8),'إعدادات'!$C$13)-'إعدادات'!$B$13)*'إعدادات'!$D$13,MAX(0,MIN(MAX(0,(I497-K497)*'إعدادات'!$B$9-'إعدادات'!$B$8),'إعدادات'!$C$14)-'إعدادات'!$B$14)*'إعدادات'!$D$14,MAX(0,MIN(MAX(0,(I497-K497)*'إعدادات'!$B$9-'إعدادات'!$B$8),'إعدادات'!$C$15)-'إعدادات'!$B$15)*'إعدادات'!$D$15,MAX(0,MIN(MAX(0,(I497-K497)*'إعدادات'!$B$9-'إعدادات'!$B$8),'إعدادات'!$C$16)-'إعدادات'!$B$16)*'إعدادات'!$D$16,MAX(0,MIN(MAX(0,(I497-K497)*'إعدادات'!$B$9-'إعدادات'!$B$8),'إعدادات'!$C$17)-'إعدادات'!$B$17)*'إعدادات'!$D$17,MAX(0,MIN(MAX(0,(I497-K497)*'إعدادات'!$B$9-'إعدادات'!$B$8),'إعدادات'!$C$18)-'إعدادات'!$B$18)*'إعدادات'!$D$18)/'إعدادات'!$B$9)</f>
        <v>0</v>
      </c>
      <c r="M497" s="9">
        <f>IF(A497="","",IFERROR(VLOOKUP(A497,'مدخلات الشهر'!$A$2:$K$501,8,FALSE),0))</f>
        <v>0</v>
      </c>
      <c r="N497" s="9">
        <f>IF(A497="","",IFERROR(VLOOKUP(A497,'مدخلات الشهر'!$A$2:$K$501,9,FALSE),0))</f>
        <v>0</v>
      </c>
      <c r="O497" s="9">
        <f>IF(A497="","",IFERROR(VLOOKUP(A497,'مدخلات الشهر'!$A$2:$K$501,10,FALSE),0))</f>
        <v>0</v>
      </c>
      <c r="P497" s="9">
        <f>IF(A497="","",SUM(K497:L497,M497:O497))</f>
        <v>0</v>
      </c>
      <c r="Q497" s="9">
        <f>IF(A497="","",E497+F497+G497+H497-P497)</f>
        <v>0</v>
      </c>
      <c r="R497" s="9">
        <f>IF(A497="","",J497*'إعدادات'!$B$5)</f>
        <v>0</v>
      </c>
      <c r="S497" s="9">
        <f>IF(A497="","",Q497+R497)</f>
        <v>0</v>
      </c>
    </row>
    <row r="498" spans="1:19" ht="20" customHeight="1">
      <c r="A498" s="5">
        <f>IF('بيانات العاملين'!A498="","",'بيانات العاملين'!A498)</f>
        <v>0</v>
      </c>
      <c r="B498" s="5">
        <f>IF(A498="","",IFERROR(VLOOKUP(A498,'بيانات العاملين'!$A$2:$J$501,2,FALSE),""))</f>
        <v>0</v>
      </c>
      <c r="C498" s="5">
        <f>IF(A498="","",IFERROR(VLOOKUP(A498,'بيانات العاملين'!$A$2:$J$501,4,FALSE),""))</f>
        <v>0</v>
      </c>
      <c r="D498" s="9">
        <f>IF(A498="","",IFERROR(VLOOKUP(A498,'بيانات العاملين'!$A$2:$J$501,8,FALSE),0))</f>
        <v>0</v>
      </c>
      <c r="E498" s="9">
        <f>IF(A498="","",MAX(0,D498*IFERROR(VLOOKUP(A498,'مدخلات الشهر'!$A$2:$K$501,3,FALSE),0)/(IFERROR(VLOOKUP(A498,'مدخلات الشهر'!$A$2:$K$501,3,FALSE),0)+IFERROR(VLOOKUP(A498,'مدخلات الشهر'!$A$2:$K$501,4,FALSE),0),1)))</f>
        <v>0</v>
      </c>
      <c r="F498" s="9">
        <f>IF(A498="","",IFERROR(VLOOKUP(A498,'مدخلات الشهر'!$A$2:$K$501,5,FALSE),0))</f>
        <v>0</v>
      </c>
      <c r="G498" s="9">
        <f>IF(A498="","",IFERROR(VLOOKUP(A498,'مدخلات الشهر'!$A$2:$K$501,6,FALSE),0))</f>
        <v>0</v>
      </c>
      <c r="H498" s="9">
        <f>IF(A498="","",IFERROR(VLOOKUP(A498,'مدخلات الشهر'!$A$2:$K$501,7,FALSE),0))</f>
        <v>0</v>
      </c>
      <c r="I498" s="9">
        <f>IF(A498="","",E498+F498+G498)</f>
        <v>0</v>
      </c>
      <c r="J498" s="9">
        <f>IF(A498="","",IFERROR(VLOOKUP(A498,'بيانات العاملين'!$A$2:$J$501,9,FALSE),0))</f>
        <v>0</v>
      </c>
      <c r="K498" s="9">
        <f>IF(A498="","",J498*'إعدادات'!$B$4)</f>
        <v>0</v>
      </c>
      <c r="L498" s="9">
        <f>IF(A498="","",SUM(MAX(0,MIN(MAX(0,(I498-K498)*'إعدادات'!$B$9-'إعدادات'!$B$8),'إعدادات'!$C$13)-'إعدادات'!$B$13)*'إعدادات'!$D$13,MAX(0,MIN(MAX(0,(I498-K498)*'إعدادات'!$B$9-'إعدادات'!$B$8),'إعدادات'!$C$14)-'إعدادات'!$B$14)*'إعدادات'!$D$14,MAX(0,MIN(MAX(0,(I498-K498)*'إعدادات'!$B$9-'إعدادات'!$B$8),'إعدادات'!$C$15)-'إعدادات'!$B$15)*'إعدادات'!$D$15,MAX(0,MIN(MAX(0,(I498-K498)*'إعدادات'!$B$9-'إعدادات'!$B$8),'إعدادات'!$C$16)-'إعدادات'!$B$16)*'إعدادات'!$D$16,MAX(0,MIN(MAX(0,(I498-K498)*'إعدادات'!$B$9-'إعدادات'!$B$8),'إعدادات'!$C$17)-'إعدادات'!$B$17)*'إعدادات'!$D$17,MAX(0,MIN(MAX(0,(I498-K498)*'إعدادات'!$B$9-'إعدادات'!$B$8),'إعدادات'!$C$18)-'إعدادات'!$B$18)*'إعدادات'!$D$18)/'إعدادات'!$B$9)</f>
        <v>0</v>
      </c>
      <c r="M498" s="9">
        <f>IF(A498="","",IFERROR(VLOOKUP(A498,'مدخلات الشهر'!$A$2:$K$501,8,FALSE),0))</f>
        <v>0</v>
      </c>
      <c r="N498" s="9">
        <f>IF(A498="","",IFERROR(VLOOKUP(A498,'مدخلات الشهر'!$A$2:$K$501,9,FALSE),0))</f>
        <v>0</v>
      </c>
      <c r="O498" s="9">
        <f>IF(A498="","",IFERROR(VLOOKUP(A498,'مدخلات الشهر'!$A$2:$K$501,10,FALSE),0))</f>
        <v>0</v>
      </c>
      <c r="P498" s="9">
        <f>IF(A498="","",SUM(K498:L498,M498:O498))</f>
        <v>0</v>
      </c>
      <c r="Q498" s="9">
        <f>IF(A498="","",E498+F498+G498+H498-P498)</f>
        <v>0</v>
      </c>
      <c r="R498" s="9">
        <f>IF(A498="","",J498*'إعدادات'!$B$5)</f>
        <v>0</v>
      </c>
      <c r="S498" s="9">
        <f>IF(A498="","",Q498+R498)</f>
        <v>0</v>
      </c>
    </row>
    <row r="499" spans="1:19" ht="20" customHeight="1">
      <c r="A499" s="5">
        <f>IF('بيانات العاملين'!A499="","",'بيانات العاملين'!A499)</f>
        <v>0</v>
      </c>
      <c r="B499" s="5">
        <f>IF(A499="","",IFERROR(VLOOKUP(A499,'بيانات العاملين'!$A$2:$J$501,2,FALSE),""))</f>
        <v>0</v>
      </c>
      <c r="C499" s="5">
        <f>IF(A499="","",IFERROR(VLOOKUP(A499,'بيانات العاملين'!$A$2:$J$501,4,FALSE),""))</f>
        <v>0</v>
      </c>
      <c r="D499" s="9">
        <f>IF(A499="","",IFERROR(VLOOKUP(A499,'بيانات العاملين'!$A$2:$J$501,8,FALSE),0))</f>
        <v>0</v>
      </c>
      <c r="E499" s="9">
        <f>IF(A499="","",MAX(0,D499*IFERROR(VLOOKUP(A499,'مدخلات الشهر'!$A$2:$K$501,3,FALSE),0)/(IFERROR(VLOOKUP(A499,'مدخلات الشهر'!$A$2:$K$501,3,FALSE),0)+IFERROR(VLOOKUP(A499,'مدخلات الشهر'!$A$2:$K$501,4,FALSE),0),1)))</f>
        <v>0</v>
      </c>
      <c r="F499" s="9">
        <f>IF(A499="","",IFERROR(VLOOKUP(A499,'مدخلات الشهر'!$A$2:$K$501,5,FALSE),0))</f>
        <v>0</v>
      </c>
      <c r="G499" s="9">
        <f>IF(A499="","",IFERROR(VLOOKUP(A499,'مدخلات الشهر'!$A$2:$K$501,6,FALSE),0))</f>
        <v>0</v>
      </c>
      <c r="H499" s="9">
        <f>IF(A499="","",IFERROR(VLOOKUP(A499,'مدخلات الشهر'!$A$2:$K$501,7,FALSE),0))</f>
        <v>0</v>
      </c>
      <c r="I499" s="9">
        <f>IF(A499="","",E499+F499+G499)</f>
        <v>0</v>
      </c>
      <c r="J499" s="9">
        <f>IF(A499="","",IFERROR(VLOOKUP(A499,'بيانات العاملين'!$A$2:$J$501,9,FALSE),0))</f>
        <v>0</v>
      </c>
      <c r="K499" s="9">
        <f>IF(A499="","",J499*'إعدادات'!$B$4)</f>
        <v>0</v>
      </c>
      <c r="L499" s="9">
        <f>IF(A499="","",SUM(MAX(0,MIN(MAX(0,(I499-K499)*'إعدادات'!$B$9-'إعدادات'!$B$8),'إعدادات'!$C$13)-'إعدادات'!$B$13)*'إعدادات'!$D$13,MAX(0,MIN(MAX(0,(I499-K499)*'إعدادات'!$B$9-'إعدادات'!$B$8),'إعدادات'!$C$14)-'إعدادات'!$B$14)*'إعدادات'!$D$14,MAX(0,MIN(MAX(0,(I499-K499)*'إعدادات'!$B$9-'إعدادات'!$B$8),'إعدادات'!$C$15)-'إعدادات'!$B$15)*'إعدادات'!$D$15,MAX(0,MIN(MAX(0,(I499-K499)*'إعدادات'!$B$9-'إعدادات'!$B$8),'إعدادات'!$C$16)-'إعدادات'!$B$16)*'إعدادات'!$D$16,MAX(0,MIN(MAX(0,(I499-K499)*'إعدادات'!$B$9-'إعدادات'!$B$8),'إعدادات'!$C$17)-'إعدادات'!$B$17)*'إعدادات'!$D$17,MAX(0,MIN(MAX(0,(I499-K499)*'إعدادات'!$B$9-'إعدادات'!$B$8),'إعدادات'!$C$18)-'إعدادات'!$B$18)*'إعدادات'!$D$18)/'إعدادات'!$B$9)</f>
        <v>0</v>
      </c>
      <c r="M499" s="9">
        <f>IF(A499="","",IFERROR(VLOOKUP(A499,'مدخلات الشهر'!$A$2:$K$501,8,FALSE),0))</f>
        <v>0</v>
      </c>
      <c r="N499" s="9">
        <f>IF(A499="","",IFERROR(VLOOKUP(A499,'مدخلات الشهر'!$A$2:$K$501,9,FALSE),0))</f>
        <v>0</v>
      </c>
      <c r="O499" s="9">
        <f>IF(A499="","",IFERROR(VLOOKUP(A499,'مدخلات الشهر'!$A$2:$K$501,10,FALSE),0))</f>
        <v>0</v>
      </c>
      <c r="P499" s="9">
        <f>IF(A499="","",SUM(K499:L499,M499:O499))</f>
        <v>0</v>
      </c>
      <c r="Q499" s="9">
        <f>IF(A499="","",E499+F499+G499+H499-P499)</f>
        <v>0</v>
      </c>
      <c r="R499" s="9">
        <f>IF(A499="","",J499*'إعدادات'!$B$5)</f>
        <v>0</v>
      </c>
      <c r="S499" s="9">
        <f>IF(A499="","",Q499+R499)</f>
        <v>0</v>
      </c>
    </row>
    <row r="500" spans="1:19" ht="20" customHeight="1">
      <c r="A500" s="5">
        <f>IF('بيانات العاملين'!A500="","",'بيانات العاملين'!A500)</f>
        <v>0</v>
      </c>
      <c r="B500" s="5">
        <f>IF(A500="","",IFERROR(VLOOKUP(A500,'بيانات العاملين'!$A$2:$J$501,2,FALSE),""))</f>
        <v>0</v>
      </c>
      <c r="C500" s="5">
        <f>IF(A500="","",IFERROR(VLOOKUP(A500,'بيانات العاملين'!$A$2:$J$501,4,FALSE),""))</f>
        <v>0</v>
      </c>
      <c r="D500" s="9">
        <f>IF(A500="","",IFERROR(VLOOKUP(A500,'بيانات العاملين'!$A$2:$J$501,8,FALSE),0))</f>
        <v>0</v>
      </c>
      <c r="E500" s="9">
        <f>IF(A500="","",MAX(0,D500*IFERROR(VLOOKUP(A500,'مدخلات الشهر'!$A$2:$K$501,3,FALSE),0)/(IFERROR(VLOOKUP(A500,'مدخلات الشهر'!$A$2:$K$501,3,FALSE),0)+IFERROR(VLOOKUP(A500,'مدخلات الشهر'!$A$2:$K$501,4,FALSE),0),1)))</f>
        <v>0</v>
      </c>
      <c r="F500" s="9">
        <f>IF(A500="","",IFERROR(VLOOKUP(A500,'مدخلات الشهر'!$A$2:$K$501,5,FALSE),0))</f>
        <v>0</v>
      </c>
      <c r="G500" s="9">
        <f>IF(A500="","",IFERROR(VLOOKUP(A500,'مدخلات الشهر'!$A$2:$K$501,6,FALSE),0))</f>
        <v>0</v>
      </c>
      <c r="H500" s="9">
        <f>IF(A500="","",IFERROR(VLOOKUP(A500,'مدخلات الشهر'!$A$2:$K$501,7,FALSE),0))</f>
        <v>0</v>
      </c>
      <c r="I500" s="9">
        <f>IF(A500="","",E500+F500+G500)</f>
        <v>0</v>
      </c>
      <c r="J500" s="9">
        <f>IF(A500="","",IFERROR(VLOOKUP(A500,'بيانات العاملين'!$A$2:$J$501,9,FALSE),0))</f>
        <v>0</v>
      </c>
      <c r="K500" s="9">
        <f>IF(A500="","",J500*'إعدادات'!$B$4)</f>
        <v>0</v>
      </c>
      <c r="L500" s="9">
        <f>IF(A500="","",SUM(MAX(0,MIN(MAX(0,(I500-K500)*'إعدادات'!$B$9-'إعدادات'!$B$8),'إعدادات'!$C$13)-'إعدادات'!$B$13)*'إعدادات'!$D$13,MAX(0,MIN(MAX(0,(I500-K500)*'إعدادات'!$B$9-'إعدادات'!$B$8),'إعدادات'!$C$14)-'إعدادات'!$B$14)*'إعدادات'!$D$14,MAX(0,MIN(MAX(0,(I500-K500)*'إعدادات'!$B$9-'إعدادات'!$B$8),'إعدادات'!$C$15)-'إعدادات'!$B$15)*'إعدادات'!$D$15,MAX(0,MIN(MAX(0,(I500-K500)*'إعدادات'!$B$9-'إعدادات'!$B$8),'إعدادات'!$C$16)-'إعدادات'!$B$16)*'إعدادات'!$D$16,MAX(0,MIN(MAX(0,(I500-K500)*'إعدادات'!$B$9-'إعدادات'!$B$8),'إعدادات'!$C$17)-'إعدادات'!$B$17)*'إعدادات'!$D$17,MAX(0,MIN(MAX(0,(I500-K500)*'إعدادات'!$B$9-'إعدادات'!$B$8),'إعدادات'!$C$18)-'إعدادات'!$B$18)*'إعدادات'!$D$18)/'إعدادات'!$B$9)</f>
        <v>0</v>
      </c>
      <c r="M500" s="9">
        <f>IF(A500="","",IFERROR(VLOOKUP(A500,'مدخلات الشهر'!$A$2:$K$501,8,FALSE),0))</f>
        <v>0</v>
      </c>
      <c r="N500" s="9">
        <f>IF(A500="","",IFERROR(VLOOKUP(A500,'مدخلات الشهر'!$A$2:$K$501,9,FALSE),0))</f>
        <v>0</v>
      </c>
      <c r="O500" s="9">
        <f>IF(A500="","",IFERROR(VLOOKUP(A500,'مدخلات الشهر'!$A$2:$K$501,10,FALSE),0))</f>
        <v>0</v>
      </c>
      <c r="P500" s="9">
        <f>IF(A500="","",SUM(K500:L500,M500:O500))</f>
        <v>0</v>
      </c>
      <c r="Q500" s="9">
        <f>IF(A500="","",E500+F500+G500+H500-P500)</f>
        <v>0</v>
      </c>
      <c r="R500" s="9">
        <f>IF(A500="","",J500*'إعدادات'!$B$5)</f>
        <v>0</v>
      </c>
      <c r="S500" s="9">
        <f>IF(A500="","",Q500+R500)</f>
        <v>0</v>
      </c>
    </row>
    <row r="501" spans="1:19" ht="20" customHeight="1">
      <c r="A501" s="5">
        <f>IF('بيانات العاملين'!A501="","",'بيانات العاملين'!A501)</f>
        <v>0</v>
      </c>
      <c r="B501" s="5">
        <f>IF(A501="","",IFERROR(VLOOKUP(A501,'بيانات العاملين'!$A$2:$J$501,2,FALSE),""))</f>
        <v>0</v>
      </c>
      <c r="C501" s="5">
        <f>IF(A501="","",IFERROR(VLOOKUP(A501,'بيانات العاملين'!$A$2:$J$501,4,FALSE),""))</f>
        <v>0</v>
      </c>
      <c r="D501" s="9">
        <f>IF(A501="","",IFERROR(VLOOKUP(A501,'بيانات العاملين'!$A$2:$J$501,8,FALSE),0))</f>
        <v>0</v>
      </c>
      <c r="E501" s="9">
        <f>IF(A501="","",MAX(0,D501*IFERROR(VLOOKUP(A501,'مدخلات الشهر'!$A$2:$K$501,3,FALSE),0)/(IFERROR(VLOOKUP(A501,'مدخلات الشهر'!$A$2:$K$501,3,FALSE),0)+IFERROR(VLOOKUP(A501,'مدخلات الشهر'!$A$2:$K$501,4,FALSE),0),1)))</f>
        <v>0</v>
      </c>
      <c r="F501" s="9">
        <f>IF(A501="","",IFERROR(VLOOKUP(A501,'مدخلات الشهر'!$A$2:$K$501,5,FALSE),0))</f>
        <v>0</v>
      </c>
      <c r="G501" s="9">
        <f>IF(A501="","",IFERROR(VLOOKUP(A501,'مدخلات الشهر'!$A$2:$K$501,6,FALSE),0))</f>
        <v>0</v>
      </c>
      <c r="H501" s="9">
        <f>IF(A501="","",IFERROR(VLOOKUP(A501,'مدخلات الشهر'!$A$2:$K$501,7,FALSE),0))</f>
        <v>0</v>
      </c>
      <c r="I501" s="9">
        <f>IF(A501="","",E501+F501+G501)</f>
        <v>0</v>
      </c>
      <c r="J501" s="9">
        <f>IF(A501="","",IFERROR(VLOOKUP(A501,'بيانات العاملين'!$A$2:$J$501,9,FALSE),0))</f>
        <v>0</v>
      </c>
      <c r="K501" s="9">
        <f>IF(A501="","",J501*'إعدادات'!$B$4)</f>
        <v>0</v>
      </c>
      <c r="L501" s="9">
        <f>IF(A501="","",SUM(MAX(0,MIN(MAX(0,(I501-K501)*'إعدادات'!$B$9-'إعدادات'!$B$8),'إعدادات'!$C$13)-'إعدادات'!$B$13)*'إعدادات'!$D$13,MAX(0,MIN(MAX(0,(I501-K501)*'إعدادات'!$B$9-'إعدادات'!$B$8),'إعدادات'!$C$14)-'إعدادات'!$B$14)*'إعدادات'!$D$14,MAX(0,MIN(MAX(0,(I501-K501)*'إعدادات'!$B$9-'إعدادات'!$B$8),'إعدادات'!$C$15)-'إعدادات'!$B$15)*'إعدادات'!$D$15,MAX(0,MIN(MAX(0,(I501-K501)*'إعدادات'!$B$9-'إعدادات'!$B$8),'إعدادات'!$C$16)-'إعدادات'!$B$16)*'إعدادات'!$D$16,MAX(0,MIN(MAX(0,(I501-K501)*'إعدادات'!$B$9-'إعدادات'!$B$8),'إعدادات'!$C$17)-'إعدادات'!$B$17)*'إعدادات'!$D$17,MAX(0,MIN(MAX(0,(I501-K501)*'إعدادات'!$B$9-'إعدادات'!$B$8),'إعدادات'!$C$18)-'إعدادات'!$B$18)*'إعدادات'!$D$18)/'إعدادات'!$B$9)</f>
        <v>0</v>
      </c>
      <c r="M501" s="9">
        <f>IF(A501="","",IFERROR(VLOOKUP(A501,'مدخلات الشهر'!$A$2:$K$501,8,FALSE),0))</f>
        <v>0</v>
      </c>
      <c r="N501" s="9">
        <f>IF(A501="","",IFERROR(VLOOKUP(A501,'مدخلات الشهر'!$A$2:$K$501,9,FALSE),0))</f>
        <v>0</v>
      </c>
      <c r="O501" s="9">
        <f>IF(A501="","",IFERROR(VLOOKUP(A501,'مدخلات الشهر'!$A$2:$K$501,10,FALSE),0))</f>
        <v>0</v>
      </c>
      <c r="P501" s="9">
        <f>IF(A501="","",SUM(K501:L501,M501:O501))</f>
        <v>0</v>
      </c>
      <c r="Q501" s="9">
        <f>IF(A501="","",E501+F501+G501+H501-P501)</f>
        <v>0</v>
      </c>
      <c r="R501" s="9">
        <f>IF(A501="","",J501*'إعدادات'!$B$5)</f>
        <v>0</v>
      </c>
      <c r="S501" s="9">
        <f>IF(A501="","",Q501+R501)</f>
        <v>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B16"/>
  <sheetViews>
    <sheetView rightToLeft="1" workbookViewId="0"/>
  </sheetViews>
  <sheetFormatPr defaultRowHeight="20" customHeight="1"/>
  <cols>
    <col min="1" max="1" width="38.7109375" customWidth="1"/>
    <col min="2" max="2" width="22.7109375" customWidth="1"/>
  </cols>
  <sheetData>
    <row r="1" spans="1:2" ht="20" customHeight="1">
      <c r="A1" s="1" t="s">
        <v>78</v>
      </c>
      <c r="B1" s="1"/>
    </row>
    <row r="3" spans="1:2" ht="20" customHeight="1">
      <c r="A3" s="4" t="s">
        <v>79</v>
      </c>
      <c r="B3" s="4" t="s">
        <v>19</v>
      </c>
    </row>
    <row r="4" spans="1:2" ht="20" customHeight="1">
      <c r="A4" s="2" t="s">
        <v>80</v>
      </c>
      <c r="B4" s="10">
        <f>COUNTIF('مسير المرتبات'!A2:A501,"?*")</f>
        <v>0</v>
      </c>
    </row>
    <row r="5" spans="1:2" ht="20" customHeight="1">
      <c r="A5" s="2" t="s">
        <v>81</v>
      </c>
      <c r="B5" s="11">
        <f>SUM('مسير المرتبات'!I2:I501)</f>
        <v>0</v>
      </c>
    </row>
    <row r="6" spans="1:2" ht="20" customHeight="1">
      <c r="A6" s="2" t="s">
        <v>82</v>
      </c>
      <c r="B6" s="11">
        <f>SUM('مسير المرتبات'!H2:H501)</f>
        <v>0</v>
      </c>
    </row>
    <row r="7" spans="1:2" ht="20" customHeight="1">
      <c r="A7" s="2" t="s">
        <v>83</v>
      </c>
      <c r="B7" s="11">
        <f>SUM('مسير المرتبات'!K2:K501)</f>
        <v>0</v>
      </c>
    </row>
    <row r="8" spans="1:2" ht="20" customHeight="1">
      <c r="A8" s="2" t="s">
        <v>84</v>
      </c>
      <c r="B8" s="11">
        <f>SUM('مسير المرتبات'!L2:L501)</f>
        <v>0</v>
      </c>
    </row>
    <row r="9" spans="1:2" ht="20" customHeight="1">
      <c r="A9" s="2" t="s">
        <v>74</v>
      </c>
      <c r="B9" s="11">
        <f>SUM('مسير المرتبات'!P2:P501)</f>
        <v>0</v>
      </c>
    </row>
    <row r="10" spans="1:2" ht="20" customHeight="1">
      <c r="A10" s="2" t="s">
        <v>85</v>
      </c>
      <c r="B10" s="11">
        <f>SUM('مسير المرتبات'!Q2:Q501)</f>
        <v>0</v>
      </c>
    </row>
    <row r="11" spans="1:2" ht="20" customHeight="1">
      <c r="A11" s="2" t="s">
        <v>86</v>
      </c>
      <c r="B11" s="11">
        <f>SUM('مسير المرتبات'!R2:R501)</f>
        <v>0</v>
      </c>
    </row>
    <row r="12" spans="1:2" ht="20" customHeight="1">
      <c r="A12" s="2" t="s">
        <v>77</v>
      </c>
      <c r="B12" s="11">
        <f>SUM('مسير المرتبات'!S2:S501)</f>
        <v>0</v>
      </c>
    </row>
    <row r="15" spans="1:2" ht="20" customHeight="1">
      <c r="A15" s="3" t="s">
        <v>87</v>
      </c>
      <c r="B15" s="3"/>
    </row>
    <row r="16" spans="1:2" ht="20" customHeight="1">
      <c r="A16" s="3"/>
      <c r="B16" s="3"/>
    </row>
  </sheetData>
  <mergeCells count="2">
    <mergeCell ref="A1:B1"/>
    <mergeCell ref="A15:B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اقرأني</vt:lpstr>
      <vt:lpstr>إعدادات</vt:lpstr>
      <vt:lpstr>بيانات العاملين</vt:lpstr>
      <vt:lpstr>مدخلات الشهر</vt:lpstr>
      <vt:lpstr>مسير المرتبات</vt:lpstr>
      <vt:lpstr>ملخص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نموذج مسير مرتبات شهري - القطاع الخاص - مصر</dc:title>
  <dc:subject>قالب حسابي قابل للتعديل وليس استشارة قانونية</dc:subject>
  <dc:creator>AI Doc Maker</dc:creator>
  <cp:lastModifiedBy>AI Doc Maker</cp:lastModifiedBy>
  <dcterms:created xsi:type="dcterms:W3CDTF">2026-09-24T09:08:59Z</dcterms:created>
  <dcterms:modified xsi:type="dcterms:W3CDTF">2026-09-24T09:08:59Z</dcterms:modified>
</cp:coreProperties>
</file>